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0" yWindow="465" windowWidth="19440" windowHeight="12240" activeTab="2"/>
  </bookViews>
  <sheets>
    <sheet name="Match 3 Timetable" sheetId="1" r:id="rId1"/>
    <sheet name="Track Events" sheetId="4" r:id="rId2"/>
    <sheet name="Field Events" sheetId="5" r:id="rId3"/>
    <sheet name="Points" sheetId="7" r:id="rId4"/>
    <sheet name="Lookup" sheetId="9" state="hidden" r:id="rId5"/>
    <sheet name="Teams" sheetId="6" state="hidden" r:id="rId6"/>
    <sheet name="Declarations" sheetId="8" r:id="rId7"/>
  </sheets>
  <definedNames>
    <definedName name="_GoBack" localSheetId="2">'Field Events'!#REF!</definedName>
    <definedName name="_GoBack" localSheetId="0">'Match 3 Timetable'!$D$18</definedName>
    <definedName name="_GoBack" localSheetId="1">'Track Events'!#REF!</definedName>
    <definedName name="_xlnm.Print_Area" localSheetId="2">'Field Events'!$C$1:$F$46</definedName>
    <definedName name="_xlnm.Print_Area" localSheetId="0">'Match 3 Timetable'!$A$1:$I$29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89" i="4"/>
  <c r="D26" i="5"/>
  <c r="D25"/>
  <c r="K15"/>
  <c r="D15"/>
  <c r="K14"/>
  <c r="D14"/>
  <c r="D114" i="4"/>
  <c r="D113"/>
  <c r="K103"/>
  <c r="D103"/>
  <c r="K102"/>
  <c r="D102"/>
  <c r="K101"/>
  <c r="D101"/>
  <c r="K100"/>
  <c r="D100"/>
  <c r="K99"/>
  <c r="D99"/>
  <c r="K98"/>
  <c r="K97"/>
  <c r="K96"/>
  <c r="K92"/>
  <c r="D92"/>
  <c r="K81"/>
  <c r="D81"/>
  <c r="K70"/>
  <c r="D70"/>
  <c r="K69"/>
  <c r="D69"/>
  <c r="K68"/>
  <c r="D68"/>
  <c r="K67"/>
  <c r="D67"/>
  <c r="K66"/>
  <c r="D66"/>
  <c r="K65"/>
  <c r="K64"/>
  <c r="K59"/>
  <c r="D59"/>
  <c r="K58"/>
  <c r="D58"/>
  <c r="K57"/>
  <c r="D57"/>
  <c r="K56"/>
  <c r="D56"/>
  <c r="K55"/>
  <c r="D55"/>
  <c r="K54"/>
  <c r="D54"/>
  <c r="K53"/>
  <c r="D53"/>
  <c r="K48"/>
  <c r="D48"/>
  <c r="K47"/>
  <c r="D47"/>
  <c r="K46"/>
  <c r="D46"/>
  <c r="K45"/>
  <c r="D45"/>
  <c r="K44"/>
  <c r="K37"/>
  <c r="D37"/>
  <c r="K36"/>
  <c r="D36"/>
  <c r="K35"/>
  <c r="D35"/>
  <c r="K34"/>
  <c r="K33"/>
  <c r="K26"/>
  <c r="D26"/>
  <c r="K25"/>
  <c r="D25"/>
  <c r="K24"/>
  <c r="D24"/>
  <c r="K23"/>
  <c r="D23"/>
  <c r="K22"/>
  <c r="D22"/>
  <c r="K21"/>
  <c r="K20"/>
  <c r="K19"/>
  <c r="K18"/>
  <c r="M108"/>
  <c r="K26" i="5"/>
  <c r="K25"/>
  <c r="K114" i="4"/>
  <c r="K110"/>
  <c r="K106"/>
  <c r="K111"/>
  <c r="K113"/>
  <c r="K109"/>
  <c r="K107"/>
  <c r="K112"/>
  <c r="K108"/>
  <c r="J108"/>
  <c r="F108"/>
  <c r="C108"/>
  <c r="C117"/>
  <c r="F117"/>
  <c r="F121"/>
  <c r="F125"/>
  <c r="F129"/>
  <c r="F133"/>
  <c r="F137"/>
  <c r="F141"/>
  <c r="F145"/>
  <c r="F149"/>
  <c r="M33"/>
  <c r="M32"/>
  <c r="F103"/>
  <c r="F102"/>
  <c r="F101"/>
  <c r="F100"/>
  <c r="F99"/>
  <c r="C63" i="5"/>
  <c r="C64"/>
  <c r="C65"/>
  <c r="C66"/>
  <c r="C67"/>
  <c r="C68"/>
  <c r="C69"/>
  <c r="C70"/>
  <c r="C62"/>
  <c r="J52"/>
  <c r="J53"/>
  <c r="J54"/>
  <c r="J55"/>
  <c r="J56"/>
  <c r="J57"/>
  <c r="J58"/>
  <c r="J59"/>
  <c r="J51"/>
  <c r="J41"/>
  <c r="J42"/>
  <c r="J43"/>
  <c r="J44"/>
  <c r="J45"/>
  <c r="J46"/>
  <c r="J47"/>
  <c r="J48"/>
  <c r="J40"/>
  <c r="J30"/>
  <c r="J31"/>
  <c r="J32"/>
  <c r="J33"/>
  <c r="J34"/>
  <c r="J35"/>
  <c r="J36"/>
  <c r="J37"/>
  <c r="J29"/>
  <c r="J26"/>
  <c r="J18"/>
  <c r="J15"/>
  <c r="J7"/>
  <c r="C52"/>
  <c r="C53"/>
  <c r="C54"/>
  <c r="C55"/>
  <c r="C56"/>
  <c r="C57"/>
  <c r="C58"/>
  <c r="C59"/>
  <c r="C51"/>
  <c r="C41"/>
  <c r="C42"/>
  <c r="C43"/>
  <c r="C44"/>
  <c r="C45"/>
  <c r="C46"/>
  <c r="C47"/>
  <c r="C48"/>
  <c r="C40"/>
  <c r="C30"/>
  <c r="C31"/>
  <c r="C32"/>
  <c r="C33"/>
  <c r="C34"/>
  <c r="C35"/>
  <c r="C36"/>
  <c r="C37"/>
  <c r="C29"/>
  <c r="C26"/>
  <c r="C15"/>
  <c r="J62"/>
  <c r="J63"/>
  <c r="J64"/>
  <c r="J65"/>
  <c r="J66"/>
  <c r="J67"/>
  <c r="J68"/>
  <c r="J69"/>
  <c r="J70"/>
  <c r="M52" i="4"/>
  <c r="M53"/>
  <c r="M54"/>
  <c r="M55"/>
  <c r="M56"/>
  <c r="M57"/>
  <c r="M58"/>
  <c r="M59"/>
  <c r="M51"/>
  <c r="J117"/>
  <c r="J114"/>
  <c r="J103"/>
  <c r="J92"/>
  <c r="J81"/>
  <c r="J70"/>
  <c r="J59"/>
  <c r="J48"/>
  <c r="J40"/>
  <c r="J37"/>
  <c r="J29"/>
  <c r="J26"/>
  <c r="C114"/>
  <c r="C103"/>
  <c r="C92"/>
  <c r="C81"/>
  <c r="C70"/>
  <c r="C59"/>
  <c r="C48"/>
  <c r="C37"/>
  <c r="A12" i="7"/>
  <c r="C26" i="4"/>
  <c r="C51"/>
  <c r="C62"/>
  <c r="F32"/>
  <c r="F33"/>
  <c r="F34"/>
  <c r="F35"/>
  <c r="F36"/>
  <c r="F37"/>
  <c r="F56"/>
  <c r="F55"/>
  <c r="F54"/>
  <c r="F53"/>
  <c r="F52"/>
  <c r="F51"/>
  <c r="F68"/>
  <c r="F67"/>
  <c r="F66"/>
  <c r="F65"/>
  <c r="F64"/>
  <c r="F63"/>
  <c r="F62"/>
  <c r="M70" i="5"/>
  <c r="F70"/>
  <c r="M59"/>
  <c r="F59"/>
  <c r="M48"/>
  <c r="F48"/>
  <c r="M37"/>
  <c r="F37"/>
  <c r="M26"/>
  <c r="F26"/>
  <c r="M15"/>
  <c r="F15"/>
  <c r="M58"/>
  <c r="M57"/>
  <c r="M56"/>
  <c r="M55"/>
  <c r="M54"/>
  <c r="M53"/>
  <c r="M52"/>
  <c r="M51"/>
  <c r="M47"/>
  <c r="M46"/>
  <c r="M45"/>
  <c r="M44"/>
  <c r="M43"/>
  <c r="M42"/>
  <c r="M41"/>
  <c r="M40"/>
  <c r="M149" i="4"/>
  <c r="M145"/>
  <c r="M141"/>
  <c r="M137"/>
  <c r="M133"/>
  <c r="M129"/>
  <c r="M125"/>
  <c r="M121"/>
  <c r="M117"/>
  <c r="M114"/>
  <c r="F114"/>
  <c r="M113"/>
  <c r="F113"/>
  <c r="M112"/>
  <c r="F112"/>
  <c r="M111"/>
  <c r="F111"/>
  <c r="M110"/>
  <c r="F110"/>
  <c r="M109"/>
  <c r="F109"/>
  <c r="M107"/>
  <c r="F107"/>
  <c r="M106"/>
  <c r="F106"/>
  <c r="M103"/>
  <c r="M102"/>
  <c r="M101"/>
  <c r="M100"/>
  <c r="M99"/>
  <c r="M98"/>
  <c r="F98"/>
  <c r="M97"/>
  <c r="F97"/>
  <c r="M96"/>
  <c r="F96"/>
  <c r="M95"/>
  <c r="F95"/>
  <c r="M92"/>
  <c r="F92"/>
  <c r="M91"/>
  <c r="F91"/>
  <c r="M90"/>
  <c r="F90"/>
  <c r="M89"/>
  <c r="M88"/>
  <c r="F88"/>
  <c r="M87"/>
  <c r="F87"/>
  <c r="M86"/>
  <c r="F86"/>
  <c r="M85"/>
  <c r="F85"/>
  <c r="M84"/>
  <c r="F84"/>
  <c r="M81"/>
  <c r="F81"/>
  <c r="M80"/>
  <c r="F80"/>
  <c r="M79"/>
  <c r="F79"/>
  <c r="M78"/>
  <c r="F78"/>
  <c r="M77"/>
  <c r="F77"/>
  <c r="M76"/>
  <c r="F76"/>
  <c r="M75"/>
  <c r="F75"/>
  <c r="M74"/>
  <c r="F74"/>
  <c r="M73"/>
  <c r="F73"/>
  <c r="M70"/>
  <c r="F70"/>
  <c r="M69"/>
  <c r="F69"/>
  <c r="M68"/>
  <c r="M67"/>
  <c r="M66"/>
  <c r="M65"/>
  <c r="M64"/>
  <c r="M63"/>
  <c r="M62"/>
  <c r="F59"/>
  <c r="F58"/>
  <c r="M48"/>
  <c r="F48"/>
  <c r="M47"/>
  <c r="F47"/>
  <c r="M46"/>
  <c r="F46"/>
  <c r="M45"/>
  <c r="F45"/>
  <c r="M44"/>
  <c r="F44"/>
  <c r="M43"/>
  <c r="F43"/>
  <c r="M42"/>
  <c r="F42"/>
  <c r="M41"/>
  <c r="F41"/>
  <c r="M40"/>
  <c r="F40"/>
  <c r="M37"/>
  <c r="M36"/>
  <c r="M35"/>
  <c r="M34"/>
  <c r="M31"/>
  <c r="F31"/>
  <c r="M30"/>
  <c r="F30"/>
  <c r="M29"/>
  <c r="F29"/>
  <c r="M26"/>
  <c r="F26"/>
  <c r="M25"/>
  <c r="F25"/>
  <c r="M24"/>
  <c r="F24"/>
  <c r="M23"/>
  <c r="F23"/>
  <c r="M22"/>
  <c r="F22"/>
  <c r="M21"/>
  <c r="F21"/>
  <c r="M20"/>
  <c r="F20"/>
  <c r="M19"/>
  <c r="F19"/>
  <c r="M18"/>
  <c r="F18"/>
  <c r="M15"/>
  <c r="M14"/>
  <c r="M13"/>
  <c r="M12"/>
  <c r="M11"/>
  <c r="M10"/>
  <c r="M9"/>
  <c r="M8"/>
  <c r="M7"/>
  <c r="F15"/>
  <c r="F14"/>
  <c r="F13"/>
  <c r="F12"/>
  <c r="F11"/>
  <c r="F10"/>
  <c r="F9"/>
  <c r="F8"/>
  <c r="F7"/>
  <c r="B29" i="6"/>
  <c r="B28"/>
  <c r="A29"/>
  <c r="A28"/>
  <c r="A27"/>
  <c r="A26"/>
  <c r="A25"/>
  <c r="A24"/>
  <c r="A23"/>
  <c r="A22"/>
  <c r="A21"/>
  <c r="A20"/>
  <c r="A19"/>
  <c r="A18"/>
  <c r="A17"/>
  <c r="A16"/>
  <c r="A15"/>
  <c r="C14" i="4"/>
  <c r="J101"/>
  <c r="A14" i="6"/>
  <c r="A13"/>
  <c r="C121" i="4"/>
  <c r="A12" i="6"/>
  <c r="J21" i="5"/>
  <c r="F33"/>
  <c r="F32"/>
  <c r="B27" i="6"/>
  <c r="B26"/>
  <c r="B25"/>
  <c r="B24"/>
  <c r="B23"/>
  <c r="B22"/>
  <c r="B21"/>
  <c r="B20"/>
  <c r="B19"/>
  <c r="B18"/>
  <c r="B17"/>
  <c r="B16"/>
  <c r="B15"/>
  <c r="B14"/>
  <c r="B13"/>
  <c r="B12"/>
  <c r="C7" i="5"/>
  <c r="F7"/>
  <c r="M7"/>
  <c r="F8"/>
  <c r="M8"/>
  <c r="F9"/>
  <c r="M9"/>
  <c r="F10"/>
  <c r="M10"/>
  <c r="F11"/>
  <c r="M11"/>
  <c r="F12"/>
  <c r="M12"/>
  <c r="F13"/>
  <c r="M13"/>
  <c r="F14"/>
  <c r="M14"/>
  <c r="F18"/>
  <c r="M18"/>
  <c r="F19"/>
  <c r="M19"/>
  <c r="F20"/>
  <c r="M20"/>
  <c r="F21"/>
  <c r="M21"/>
  <c r="F22"/>
  <c r="M22"/>
  <c r="F23"/>
  <c r="M23"/>
  <c r="F24"/>
  <c r="M24"/>
  <c r="F25"/>
  <c r="M25"/>
  <c r="F29"/>
  <c r="M29"/>
  <c r="F30"/>
  <c r="M30"/>
  <c r="F31"/>
  <c r="M31"/>
  <c r="M32"/>
  <c r="M33"/>
  <c r="F34"/>
  <c r="M34"/>
  <c r="F35"/>
  <c r="M35"/>
  <c r="F36"/>
  <c r="M36"/>
  <c r="F40"/>
  <c r="F41"/>
  <c r="F42"/>
  <c r="F43"/>
  <c r="F44"/>
  <c r="F45"/>
  <c r="F46"/>
  <c r="F47"/>
  <c r="F51"/>
  <c r="F52"/>
  <c r="F53"/>
  <c r="F54"/>
  <c r="F55"/>
  <c r="F56"/>
  <c r="F57"/>
  <c r="F58"/>
  <c r="F62"/>
  <c r="M62"/>
  <c r="F63"/>
  <c r="M63"/>
  <c r="F64"/>
  <c r="M64"/>
  <c r="F65"/>
  <c r="M65"/>
  <c r="F66"/>
  <c r="M66"/>
  <c r="F67"/>
  <c r="M67"/>
  <c r="F68"/>
  <c r="M68"/>
  <c r="F69"/>
  <c r="M69"/>
  <c r="J8"/>
  <c r="J20"/>
  <c r="C46" i="4"/>
  <c r="C79"/>
  <c r="J53"/>
  <c r="J19" i="5"/>
  <c r="J7" i="4"/>
  <c r="C40"/>
  <c r="C20"/>
  <c r="C34"/>
  <c r="C45"/>
  <c r="C56"/>
  <c r="C67"/>
  <c r="C78"/>
  <c r="C89"/>
  <c r="C100"/>
  <c r="C111"/>
  <c r="J24"/>
  <c r="J36"/>
  <c r="J51"/>
  <c r="J52"/>
  <c r="J64"/>
  <c r="J76"/>
  <c r="J88"/>
  <c r="J100"/>
  <c r="J112"/>
  <c r="C9" i="5"/>
  <c r="C21"/>
  <c r="J14"/>
  <c r="J14" i="4"/>
  <c r="C29"/>
  <c r="C19"/>
  <c r="C33"/>
  <c r="C44"/>
  <c r="C55"/>
  <c r="C66"/>
  <c r="C77"/>
  <c r="C88"/>
  <c r="C99"/>
  <c r="C110"/>
  <c r="J23"/>
  <c r="J35"/>
  <c r="J47"/>
  <c r="J62"/>
  <c r="J63"/>
  <c r="J75"/>
  <c r="J87"/>
  <c r="J99"/>
  <c r="J111"/>
  <c r="C8" i="5"/>
  <c r="C20"/>
  <c r="J13"/>
  <c r="J25"/>
  <c r="J77" i="4"/>
  <c r="J89"/>
  <c r="C106"/>
  <c r="C18"/>
  <c r="C32"/>
  <c r="C43"/>
  <c r="C54"/>
  <c r="C65"/>
  <c r="C76"/>
  <c r="C87"/>
  <c r="C98"/>
  <c r="C109"/>
  <c r="J22"/>
  <c r="J34"/>
  <c r="J46"/>
  <c r="J58"/>
  <c r="J73"/>
  <c r="J74"/>
  <c r="J86"/>
  <c r="J98"/>
  <c r="J110"/>
  <c r="J137"/>
  <c r="C14" i="5"/>
  <c r="C18"/>
  <c r="C19"/>
  <c r="J12"/>
  <c r="J24"/>
  <c r="C22" i="4"/>
  <c r="C12"/>
  <c r="C36"/>
  <c r="C47"/>
  <c r="C58"/>
  <c r="C69"/>
  <c r="C80"/>
  <c r="C91"/>
  <c r="C102"/>
  <c r="C113"/>
  <c r="J30"/>
  <c r="J42"/>
  <c r="J54"/>
  <c r="J66"/>
  <c r="J78"/>
  <c r="J90"/>
  <c r="J102"/>
  <c r="J121"/>
  <c r="C23" i="5"/>
  <c r="C21" i="4"/>
  <c r="C57"/>
  <c r="C90"/>
  <c r="J41"/>
  <c r="C22" i="5"/>
  <c r="C95" i="4"/>
  <c r="C25"/>
  <c r="C31"/>
  <c r="C42"/>
  <c r="C53"/>
  <c r="C64"/>
  <c r="C75"/>
  <c r="C86"/>
  <c r="C97"/>
  <c r="J21"/>
  <c r="J33"/>
  <c r="J45"/>
  <c r="J57"/>
  <c r="J69"/>
  <c r="J84"/>
  <c r="J85"/>
  <c r="J97"/>
  <c r="J109"/>
  <c r="C13" i="5"/>
  <c r="J11"/>
  <c r="J23"/>
  <c r="C10"/>
  <c r="C35" i="4"/>
  <c r="C112"/>
  <c r="J113"/>
  <c r="C84"/>
  <c r="C24"/>
  <c r="C8"/>
  <c r="C30"/>
  <c r="C41"/>
  <c r="C52"/>
  <c r="C63"/>
  <c r="C74"/>
  <c r="C85"/>
  <c r="C96"/>
  <c r="C107"/>
  <c r="J20"/>
  <c r="J32"/>
  <c r="J44"/>
  <c r="J56"/>
  <c r="J68"/>
  <c r="J80"/>
  <c r="J95"/>
  <c r="J96"/>
  <c r="J129"/>
  <c r="C12" i="5"/>
  <c r="C25"/>
  <c r="J10"/>
  <c r="J22"/>
  <c r="C7" i="4"/>
  <c r="C68"/>
  <c r="C101"/>
  <c r="J25"/>
  <c r="J65"/>
  <c r="C73"/>
  <c r="C23"/>
  <c r="J18"/>
  <c r="J19"/>
  <c r="J31"/>
  <c r="J43"/>
  <c r="J55"/>
  <c r="J67"/>
  <c r="J79"/>
  <c r="J91"/>
  <c r="J106"/>
  <c r="J107"/>
  <c r="J125"/>
  <c r="C11" i="5"/>
  <c r="C24"/>
  <c r="J9"/>
  <c r="J8" i="4"/>
  <c r="J141"/>
  <c r="C15"/>
  <c r="C145"/>
  <c r="C129"/>
  <c r="C13"/>
  <c r="J13"/>
  <c r="J145"/>
  <c r="J12"/>
  <c r="C9"/>
  <c r="C141"/>
  <c r="C125"/>
  <c r="J9"/>
  <c r="J149"/>
  <c r="C133"/>
  <c r="J11"/>
  <c r="J10"/>
  <c r="J133"/>
  <c r="C10"/>
  <c r="C11"/>
  <c r="C149"/>
  <c r="J15"/>
  <c r="C137"/>
  <c r="D127"/>
  <c r="K141"/>
  <c r="K145"/>
  <c r="K152"/>
  <c r="D129"/>
  <c r="D138"/>
  <c r="K136"/>
  <c r="K15"/>
  <c r="K140"/>
  <c r="K133"/>
  <c r="K146"/>
  <c r="D130"/>
  <c r="K144"/>
  <c r="K143"/>
  <c r="K149"/>
  <c r="K150"/>
  <c r="K132"/>
  <c r="D150"/>
  <c r="K147"/>
  <c r="K138"/>
  <c r="K129"/>
  <c r="D147"/>
  <c r="K142"/>
  <c r="D141"/>
  <c r="D149"/>
  <c r="K135"/>
  <c r="K139"/>
  <c r="K130"/>
  <c r="K151"/>
  <c r="D128"/>
  <c r="K134"/>
  <c r="D134"/>
  <c r="D142"/>
  <c r="K131"/>
  <c r="D145"/>
  <c r="D152"/>
  <c r="D132"/>
  <c r="D151"/>
  <c r="D126"/>
  <c r="D133"/>
  <c r="D146"/>
  <c r="D139"/>
  <c r="D144"/>
  <c r="D137"/>
  <c r="D143"/>
  <c r="K137"/>
  <c r="K148"/>
  <c r="D125"/>
  <c r="D148"/>
  <c r="K14"/>
  <c r="D14"/>
  <c r="D140"/>
  <c r="D131"/>
  <c r="D136"/>
  <c r="D135"/>
  <c r="D15"/>
  <c r="K24" i="5"/>
  <c r="K23"/>
  <c r="K22"/>
  <c r="D23"/>
  <c r="D24"/>
  <c r="K13"/>
  <c r="K12"/>
  <c r="K11"/>
  <c r="K10"/>
  <c r="K9"/>
  <c r="K8"/>
  <c r="K7"/>
  <c r="D13"/>
  <c r="D12"/>
  <c r="D11"/>
  <c r="K13" i="4"/>
  <c r="K12"/>
  <c r="K11"/>
  <c r="K10"/>
  <c r="K9"/>
  <c r="K8"/>
  <c r="K7"/>
  <c r="D13"/>
  <c r="D12"/>
  <c r="D11"/>
  <c r="D10"/>
  <c r="D9"/>
  <c r="K91"/>
  <c r="K90"/>
  <c r="K88"/>
  <c r="K89"/>
  <c r="K87"/>
  <c r="D91"/>
  <c r="D90"/>
  <c r="K80"/>
  <c r="K79"/>
  <c r="K78"/>
  <c r="K77"/>
  <c r="D80"/>
  <c r="D79"/>
  <c r="D10" i="5"/>
  <c r="D9"/>
  <c r="D8"/>
  <c r="D7"/>
  <c r="K128" i="4"/>
  <c r="K127"/>
  <c r="K121"/>
  <c r="K122"/>
  <c r="K120"/>
  <c r="K119"/>
  <c r="D123"/>
  <c r="D122"/>
  <c r="D118"/>
  <c r="D120"/>
  <c r="D112"/>
  <c r="D110"/>
  <c r="D108"/>
  <c r="D106"/>
  <c r="K20" i="5"/>
  <c r="K18"/>
  <c r="D98" i="4"/>
  <c r="D96"/>
  <c r="D22" i="5"/>
  <c r="D20"/>
  <c r="D18"/>
  <c r="K85" i="4"/>
  <c r="K52"/>
  <c r="D52"/>
  <c r="K63"/>
  <c r="D65"/>
  <c r="D63"/>
  <c r="K43"/>
  <c r="K41"/>
  <c r="D44"/>
  <c r="D42"/>
  <c r="D40"/>
  <c r="K31"/>
  <c r="D34"/>
  <c r="D32"/>
  <c r="D30"/>
  <c r="D89"/>
  <c r="D87"/>
  <c r="D85"/>
  <c r="K76"/>
  <c r="D78"/>
  <c r="D76"/>
  <c r="D74"/>
  <c r="D21"/>
  <c r="D19"/>
  <c r="D8"/>
  <c r="K125"/>
  <c r="K126"/>
  <c r="K124"/>
  <c r="K123"/>
  <c r="K117"/>
  <c r="K118"/>
  <c r="D124"/>
  <c r="D121"/>
  <c r="D119"/>
  <c r="D117"/>
  <c r="D111"/>
  <c r="D109"/>
  <c r="D107"/>
  <c r="K21" i="5"/>
  <c r="K19"/>
  <c r="K95" i="4"/>
  <c r="D97"/>
  <c r="D95"/>
  <c r="D21" i="5"/>
  <c r="D19"/>
  <c r="K86" i="4"/>
  <c r="K84"/>
  <c r="K51"/>
  <c r="D51"/>
  <c r="K62"/>
  <c r="D64"/>
  <c r="D62"/>
  <c r="K42"/>
  <c r="K40"/>
  <c r="D43"/>
  <c r="D41"/>
  <c r="K32"/>
  <c r="K30"/>
  <c r="D33"/>
  <c r="D31"/>
  <c r="D29"/>
  <c r="D88"/>
  <c r="D86"/>
  <c r="D84"/>
  <c r="K74"/>
  <c r="D77"/>
  <c r="D75"/>
  <c r="D73"/>
  <c r="D20"/>
  <c r="D18"/>
  <c r="D7"/>
  <c r="C4" i="7" l="1"/>
  <c r="C10"/>
  <c r="B6"/>
  <c r="C7"/>
  <c r="C11"/>
  <c r="C8"/>
  <c r="C9"/>
  <c r="C6"/>
  <c r="C5"/>
  <c r="C12"/>
  <c r="B11"/>
  <c r="D11" s="1"/>
  <c r="B4"/>
  <c r="B5"/>
  <c r="B9"/>
  <c r="B7"/>
  <c r="B10"/>
  <c r="D10" s="1"/>
  <c r="B12"/>
  <c r="B8"/>
  <c r="D8" s="1"/>
  <c r="D4" l="1"/>
  <c r="D7"/>
  <c r="D9"/>
  <c r="D6"/>
  <c r="D5"/>
  <c r="D12"/>
  <c r="E12" s="1"/>
  <c r="F12" s="1"/>
  <c r="E6" l="1"/>
  <c r="F6" s="1"/>
  <c r="E7"/>
  <c r="F7" s="1"/>
  <c r="E11"/>
  <c r="F11" s="1"/>
  <c r="E8"/>
  <c r="F8" s="1"/>
  <c r="E10"/>
  <c r="F10" s="1"/>
  <c r="E9"/>
  <c r="F9" s="1"/>
  <c r="E4"/>
  <c r="F4" s="1"/>
  <c r="E5"/>
  <c r="F5" s="1"/>
</calcChain>
</file>

<file path=xl/sharedStrings.xml><?xml version="1.0" encoding="utf-8"?>
<sst xmlns="http://schemas.openxmlformats.org/spreadsheetml/2006/main" count="451" uniqueCount="242">
  <si>
    <t>Track</t>
  </si>
  <si>
    <t>Field</t>
  </si>
  <si>
    <t>Time</t>
  </si>
  <si>
    <t>100m</t>
  </si>
  <si>
    <t>800m</t>
  </si>
  <si>
    <t>1.30pm</t>
  </si>
  <si>
    <t>100m H</t>
  </si>
  <si>
    <t>80m H</t>
  </si>
  <si>
    <t>2.20pm</t>
  </si>
  <si>
    <t>1500m</t>
  </si>
  <si>
    <t>200m</t>
  </si>
  <si>
    <t>TRACK EVENTS</t>
  </si>
  <si>
    <t>FIELD EVENTS</t>
  </si>
  <si>
    <t>Club</t>
  </si>
  <si>
    <t>A string</t>
  </si>
  <si>
    <t>B string</t>
  </si>
  <si>
    <t>Athlete</t>
  </si>
  <si>
    <t>Performance</t>
  </si>
  <si>
    <t>Points</t>
  </si>
  <si>
    <t>Num</t>
  </si>
  <si>
    <t>Track Points</t>
  </si>
  <si>
    <t>Field Points</t>
  </si>
  <si>
    <t>Total Points</t>
  </si>
  <si>
    <t>Position</t>
  </si>
  <si>
    <t>Result Points</t>
  </si>
  <si>
    <t>PLEASE DO NOT ALTER NAMES BELOW</t>
  </si>
  <si>
    <t>U17 M 100m H A string</t>
  </si>
  <si>
    <t>U17 M 100m H B string</t>
  </si>
  <si>
    <t>U17 M</t>
  </si>
  <si>
    <t>U17 W</t>
  </si>
  <si>
    <t>14:20 pm</t>
  </si>
  <si>
    <t>4 x 100m Relay</t>
  </si>
  <si>
    <t>12.30pm</t>
  </si>
  <si>
    <t>12.35pm</t>
  </si>
  <si>
    <t>13:20 pm</t>
  </si>
  <si>
    <t>13:30 pm</t>
  </si>
  <si>
    <t>14:10 pm</t>
  </si>
  <si>
    <t>15:30 pm</t>
  </si>
  <si>
    <t>15:40 pm</t>
  </si>
  <si>
    <t>16:10 pm</t>
  </si>
  <si>
    <t>16:15 pm</t>
  </si>
  <si>
    <t>3.00pm</t>
  </si>
  <si>
    <t xml:space="preserve">Wind: </t>
  </si>
  <si>
    <t>1.20pm</t>
  </si>
  <si>
    <t>2.10pm</t>
  </si>
  <si>
    <t>3.30pm</t>
  </si>
  <si>
    <t>3.40pm</t>
  </si>
  <si>
    <t>4.10pm</t>
  </si>
  <si>
    <t>4.15pm</t>
  </si>
  <si>
    <t>11.00am</t>
  </si>
  <si>
    <t>11.20am</t>
  </si>
  <si>
    <t>Bib</t>
  </si>
  <si>
    <t>A String</t>
  </si>
  <si>
    <t>Name</t>
  </si>
  <si>
    <t>B String</t>
  </si>
  <si>
    <t>Team 1</t>
  </si>
  <si>
    <t>Event - Men</t>
  </si>
  <si>
    <t>Event - Women</t>
  </si>
  <si>
    <t>Team 8</t>
  </si>
  <si>
    <t>Team 7</t>
  </si>
  <si>
    <t>Team 6</t>
  </si>
  <si>
    <t>Team 5</t>
  </si>
  <si>
    <t>Team 4</t>
  </si>
  <si>
    <t>Team 3</t>
  </si>
  <si>
    <t>Team 2</t>
  </si>
  <si>
    <t>A</t>
  </si>
  <si>
    <t>B</t>
  </si>
  <si>
    <t>FR</t>
  </si>
  <si>
    <t>U17 M 100m H</t>
  </si>
  <si>
    <t>J</t>
  </si>
  <si>
    <t>U17 W 80m H</t>
  </si>
  <si>
    <t>U17 W 100m</t>
  </si>
  <si>
    <t>U17 W 200m</t>
  </si>
  <si>
    <t>U17 W 800m</t>
  </si>
  <si>
    <t>U17 W 1500m</t>
  </si>
  <si>
    <t>U17 M 100m</t>
  </si>
  <si>
    <t>U17 M 200m</t>
  </si>
  <si>
    <t>U17 M 800m</t>
  </si>
  <si>
    <t>U17 M 1500m</t>
  </si>
  <si>
    <t>O</t>
  </si>
  <si>
    <t>U</t>
  </si>
  <si>
    <t>H</t>
  </si>
  <si>
    <t>P</t>
  </si>
  <si>
    <t>R</t>
  </si>
  <si>
    <t>T</t>
  </si>
  <si>
    <t>V</t>
  </si>
  <si>
    <t>X</t>
  </si>
  <si>
    <t>U17 W 80m H A string</t>
  </si>
  <si>
    <t>U17 W 80m H B string</t>
  </si>
  <si>
    <t>U17 W 200m A string</t>
  </si>
  <si>
    <t>U17 W 200m B string</t>
  </si>
  <si>
    <t>U17 M 200m A string</t>
  </si>
  <si>
    <t>U17 W 800m A string</t>
  </si>
  <si>
    <t>U17 W 800m B string</t>
  </si>
  <si>
    <t>U17 M 800m A string</t>
  </si>
  <si>
    <t>U17 M 800m B string</t>
  </si>
  <si>
    <t>U17 W 100m A string</t>
  </si>
  <si>
    <t>U17 W 100m B string</t>
  </si>
  <si>
    <t>U17 M 100m A string</t>
  </si>
  <si>
    <t>U17 M 100m B string</t>
  </si>
  <si>
    <t>U17 W 1500m A string</t>
  </si>
  <si>
    <t>U17 W 1500m B string</t>
  </si>
  <si>
    <t>U17 M 1500m A string</t>
  </si>
  <si>
    <t>U17 M 1500m B string</t>
  </si>
  <si>
    <t xml:space="preserve">U17 M 4x100m Relay   </t>
  </si>
  <si>
    <t xml:space="preserve">U17 W 4x100m Relay   </t>
  </si>
  <si>
    <t>U17 M 4x100m</t>
  </si>
  <si>
    <t>U17 W 4x100m</t>
  </si>
  <si>
    <t>A1</t>
  </si>
  <si>
    <t>B1</t>
  </si>
  <si>
    <t>Team 9</t>
  </si>
  <si>
    <t>U17M</t>
  </si>
  <si>
    <t>U17W</t>
  </si>
  <si>
    <t>BA</t>
  </si>
  <si>
    <t>BB</t>
  </si>
  <si>
    <t>BA1</t>
  </si>
  <si>
    <t>Long Jump</t>
  </si>
  <si>
    <t>YDL Division 2 Match 3 - Grangemouth - Sunday 23 June 2019</t>
  </si>
  <si>
    <t>U17 M Long Jump</t>
  </si>
  <si>
    <t>U17 W Long Jump</t>
  </si>
  <si>
    <t>Ayr Seaforth</t>
  </si>
  <si>
    <t>Clydesdale Harriers</t>
  </si>
  <si>
    <t>Dunfermline T &amp; F Club</t>
  </si>
  <si>
    <t>Kilbarchan</t>
  </si>
  <si>
    <t>Kilmarnock</t>
  </si>
  <si>
    <t>Lasswade</t>
  </si>
  <si>
    <t>Shettleston</t>
  </si>
  <si>
    <t>Team DG</t>
  </si>
  <si>
    <t>U17 W Long Jump A string</t>
  </si>
  <si>
    <t>U17 M Long Jump A string</t>
  </si>
  <si>
    <t>U17 W Long Jump B string</t>
  </si>
  <si>
    <t>U17 M Long Jump B string</t>
  </si>
  <si>
    <t>YA</t>
  </si>
  <si>
    <t>YC</t>
  </si>
  <si>
    <t>b4</t>
  </si>
  <si>
    <t>a5</t>
  </si>
  <si>
    <t>b5</t>
  </si>
  <si>
    <t>a6</t>
  </si>
  <si>
    <t>b7</t>
  </si>
  <si>
    <t>a8</t>
  </si>
  <si>
    <t>b8</t>
  </si>
  <si>
    <t>a9</t>
  </si>
  <si>
    <t>b9</t>
  </si>
  <si>
    <t>KA</t>
  </si>
  <si>
    <t>KC</t>
  </si>
  <si>
    <t>bkc</t>
  </si>
  <si>
    <t>BKA</t>
  </si>
  <si>
    <t>Leg 2</t>
  </si>
  <si>
    <t>Leg 4</t>
  </si>
  <si>
    <t>U17 M 200m B string</t>
  </si>
  <si>
    <t>Toby Nixon</t>
  </si>
  <si>
    <t>Glen Petrie</t>
  </si>
  <si>
    <t>Alex Crooks</t>
  </si>
  <si>
    <t>Euan Bell</t>
  </si>
  <si>
    <t>Sophie Slider</t>
  </si>
  <si>
    <t>Morven Hubbard</t>
  </si>
  <si>
    <t>Liam Callan</t>
  </si>
  <si>
    <t>Oliver Greetham</t>
  </si>
  <si>
    <t>Declan Osborne</t>
  </si>
  <si>
    <t>Amirah Hassan</t>
  </si>
  <si>
    <t>Kyla Dorizon</t>
  </si>
  <si>
    <t>Amy Court</t>
  </si>
  <si>
    <t>Sophie Michie</t>
  </si>
  <si>
    <t>Sara Mitchell</t>
  </si>
  <si>
    <t>Katie Flett</t>
  </si>
  <si>
    <t>Jenny Hyde</t>
  </si>
  <si>
    <t>Sarah Mitchell</t>
  </si>
  <si>
    <t>Elliot Wilkins</t>
  </si>
  <si>
    <t>Kieren McDonald</t>
  </si>
  <si>
    <t>Morgan Robertson</t>
  </si>
  <si>
    <t>Siobhan Dornan</t>
  </si>
  <si>
    <t>Ola Zurakowska</t>
  </si>
  <si>
    <t>Josh Smith</t>
  </si>
  <si>
    <t>Lewis Ferguson</t>
  </si>
  <si>
    <t>Ally Mitchell</t>
  </si>
  <si>
    <t>Shaun McFadzean</t>
  </si>
  <si>
    <t>Ryan Littlejohn</t>
  </si>
  <si>
    <t>Charlie Hodgart</t>
  </si>
  <si>
    <t>Emily O'Shea</t>
  </si>
  <si>
    <t>Abbie Smith</t>
  </si>
  <si>
    <t>Courtney Goodwin</t>
  </si>
  <si>
    <t>Laura Jedusriak</t>
  </si>
  <si>
    <t>Ava Heron</t>
  </si>
  <si>
    <t>Alex Porteous</t>
  </si>
  <si>
    <t>Elena Clark</t>
  </si>
  <si>
    <t>Mia Downie</t>
  </si>
  <si>
    <t>Mia McLean</t>
  </si>
  <si>
    <t>Aisling Free</t>
  </si>
  <si>
    <t>Kyle Stewart</t>
  </si>
  <si>
    <t>Theo Carter</t>
  </si>
  <si>
    <t>Else Hollywood</t>
  </si>
  <si>
    <t>Davie Houston</t>
  </si>
  <si>
    <t>Nina Walsh-Kirk</t>
  </si>
  <si>
    <t>Abigail Fyall</t>
  </si>
  <si>
    <t>Theo Mitchell</t>
  </si>
  <si>
    <t>Stephen Johnson</t>
  </si>
  <si>
    <t>Ross Kennedy</t>
  </si>
  <si>
    <t>Lewis Barclay</t>
  </si>
  <si>
    <t>Matthew Cliff</t>
  </si>
  <si>
    <t>Luke O'Neil</t>
  </si>
  <si>
    <t>Martin Burnhope</t>
  </si>
  <si>
    <t>Cameron Epps</t>
  </si>
  <si>
    <t>Wind: -1.9</t>
  </si>
  <si>
    <t>Wind: -0.9</t>
  </si>
  <si>
    <t>Steven Dale-Sunley</t>
  </si>
  <si>
    <t>Wind: -1.7</t>
  </si>
  <si>
    <t>Wind: -2.2</t>
  </si>
  <si>
    <t>Wind: -2.1</t>
  </si>
  <si>
    <t>2.07.48</t>
  </si>
  <si>
    <t>2.17.73</t>
  </si>
  <si>
    <t>2.24.18</t>
  </si>
  <si>
    <t>2.48.42</t>
  </si>
  <si>
    <t>2.36.50</t>
  </si>
  <si>
    <t>2.30.13</t>
  </si>
  <si>
    <t>2.35.85</t>
  </si>
  <si>
    <t>2.51.64</t>
  </si>
  <si>
    <t>2.53.19</t>
  </si>
  <si>
    <t>Wind: -0.7</t>
  </si>
  <si>
    <t>Wind: -0.3</t>
  </si>
  <si>
    <t>Wind: -2.4</t>
  </si>
  <si>
    <t>5.06.65</t>
  </si>
  <si>
    <t>5.20.04</t>
  </si>
  <si>
    <t>5.20.18</t>
  </si>
  <si>
    <t>5.33.22</t>
  </si>
  <si>
    <t>5.37.90</t>
  </si>
  <si>
    <t>4.32.21</t>
  </si>
  <si>
    <t>4.33.31</t>
  </si>
  <si>
    <t>4.47.71</t>
  </si>
  <si>
    <t>4.49.81</t>
  </si>
  <si>
    <t>5.02.68</t>
  </si>
  <si>
    <t>5.06.45</t>
  </si>
  <si>
    <t>5.20.02</t>
  </si>
  <si>
    <t>Wind ( )</t>
  </si>
  <si>
    <t>5.77(-2.2)</t>
  </si>
  <si>
    <t>5.39(-2.3)</t>
  </si>
  <si>
    <t>4.96(-1.2)</t>
  </si>
  <si>
    <t>4.92(-0.7)</t>
  </si>
  <si>
    <t>4.84(-3.1)</t>
  </si>
  <si>
    <t>5.58(-1.1)</t>
  </si>
  <si>
    <t>4.8(-2.6)</t>
  </si>
  <si>
    <t>4.41(0.0)</t>
  </si>
  <si>
    <t>4.38(0.0)</t>
  </si>
</sst>
</file>

<file path=xl/styles.xml><?xml version="1.0" encoding="utf-8"?>
<styleSheet xmlns="http://schemas.openxmlformats.org/spreadsheetml/2006/main">
  <numFmts count="1">
    <numFmt numFmtId="164" formatCode="[$-409]hh:mm:ss\ AM/PM;@"/>
  </numFmts>
  <fonts count="18">
    <font>
      <sz val="10"/>
      <name val="Arial"/>
    </font>
    <font>
      <b/>
      <sz val="10"/>
      <name val="Trebuchet MS"/>
      <family val="2"/>
    </font>
    <font>
      <sz val="10"/>
      <name val="Trebuchet MS"/>
      <family val="2"/>
    </font>
    <font>
      <b/>
      <sz val="20"/>
      <name val="Trebuchet MS"/>
      <family val="2"/>
    </font>
    <font>
      <b/>
      <sz val="14"/>
      <name val="Trebuchet MS"/>
      <family val="2"/>
    </font>
    <font>
      <b/>
      <sz val="10"/>
      <name val="Arial"/>
      <family val="2"/>
    </font>
    <font>
      <i/>
      <sz val="10"/>
      <name val="Trebuchet MS"/>
      <family val="2"/>
    </font>
    <font>
      <b/>
      <sz val="10"/>
      <name val="Tahoma"/>
      <family val="2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4"/>
      <color indexed="60"/>
      <name val="Arial"/>
      <family val="2"/>
    </font>
    <font>
      <b/>
      <sz val="14"/>
      <color indexed="8"/>
      <name val="Arial"/>
      <family val="2"/>
    </font>
    <font>
      <sz val="10"/>
      <name val="Arial"/>
      <family val="2"/>
    </font>
    <font>
      <b/>
      <sz val="14"/>
      <color indexed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20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0" fillId="0" borderId="0" xfId="0" applyBorder="1"/>
    <xf numFmtId="164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5" fillId="0" borderId="0" xfId="0" applyFont="1" applyFill="1"/>
    <xf numFmtId="0" fontId="0" fillId="0" borderId="0" xfId="0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7" fillId="0" borderId="0" xfId="0" applyFont="1" applyBorder="1" applyAlignment="1">
      <alignment horizontal="left"/>
    </xf>
    <xf numFmtId="0" fontId="15" fillId="0" borderId="0" xfId="0" applyFont="1" applyProtection="1">
      <protection locked="0"/>
    </xf>
    <xf numFmtId="0" fontId="15" fillId="0" borderId="0" xfId="0" applyFont="1" applyAlignment="1" applyProtection="1">
      <alignment horizontal="center"/>
      <protection locked="0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left"/>
    </xf>
    <xf numFmtId="0" fontId="16" fillId="0" borderId="0" xfId="0" applyFont="1" applyAlignment="1">
      <alignment vertical="center"/>
    </xf>
    <xf numFmtId="0" fontId="2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2" fontId="6" fillId="0" borderId="0" xfId="0" applyNumberFormat="1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2" fontId="2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2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  <protection locked="0"/>
    </xf>
    <xf numFmtId="2" fontId="2" fillId="0" borderId="0" xfId="0" applyNumberFormat="1" applyFont="1" applyBorder="1" applyAlignment="1" applyProtection="1">
      <alignment horizontal="center"/>
      <protection locked="0"/>
    </xf>
    <xf numFmtId="2" fontId="0" fillId="0" borderId="0" xfId="0" applyNumberFormat="1" applyBorder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2" fontId="2" fillId="0" borderId="0" xfId="0" applyNumberFormat="1" applyFont="1" applyAlignment="1" applyProtection="1">
      <alignment horizontal="left"/>
      <protection locked="0"/>
    </xf>
    <xf numFmtId="2" fontId="2" fillId="0" borderId="1" xfId="0" applyNumberFormat="1" applyFont="1" applyBorder="1" applyAlignment="1" applyProtection="1">
      <alignment horizontal="left"/>
      <protection locked="0"/>
    </xf>
    <xf numFmtId="2" fontId="2" fillId="0" borderId="0" xfId="0" applyNumberFormat="1" applyFont="1" applyBorder="1" applyAlignment="1" applyProtection="1">
      <alignment horizontal="left"/>
      <protection locked="0"/>
    </xf>
    <xf numFmtId="2" fontId="0" fillId="0" borderId="0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4" fillId="0" borderId="0" xfId="0" applyFont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 vertic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2" fontId="3" fillId="0" borderId="6" xfId="0" applyNumberFormat="1" applyFont="1" applyBorder="1" applyAlignment="1">
      <alignment horizontal="left"/>
    </xf>
    <xf numFmtId="2" fontId="17" fillId="0" borderId="6" xfId="0" applyNumberFormat="1" applyFont="1" applyBorder="1" applyAlignment="1">
      <alignment horizontal="left"/>
    </xf>
    <xf numFmtId="0" fontId="17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2" fillId="0" borderId="0" xfId="0" applyFont="1" applyProtection="1"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12" fillId="0" borderId="0" xfId="0" applyFont="1"/>
    <xf numFmtId="0" fontId="2" fillId="0" borderId="1" xfId="0" applyFont="1" applyBorder="1" applyAlignment="1" applyProtection="1">
      <alignment horizontal="left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3" borderId="0" xfId="0" applyFont="1" applyFill="1" applyAlignment="1">
      <alignment horizontal="left"/>
    </xf>
    <xf numFmtId="2" fontId="2" fillId="3" borderId="0" xfId="0" applyNumberFormat="1" applyFont="1" applyFill="1" applyAlignment="1">
      <alignment horizontal="left"/>
    </xf>
    <xf numFmtId="2" fontId="2" fillId="4" borderId="0" xfId="0" applyNumberFormat="1" applyFont="1" applyFill="1" applyAlignment="1">
      <alignment horizontal="left"/>
    </xf>
    <xf numFmtId="0" fontId="2" fillId="4" borderId="0" xfId="0" applyFont="1" applyFill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2" fillId="0" borderId="0" xfId="0" applyFont="1" applyBorder="1"/>
    <xf numFmtId="0" fontId="0" fillId="0" borderId="19" xfId="0" applyBorder="1"/>
    <xf numFmtId="0" fontId="0" fillId="0" borderId="8" xfId="0" applyBorder="1"/>
    <xf numFmtId="0" fontId="12" fillId="0" borderId="16" xfId="0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3" borderId="0" xfId="0" applyFill="1"/>
    <xf numFmtId="0" fontId="12" fillId="3" borderId="0" xfId="0" applyFont="1" applyFill="1"/>
    <xf numFmtId="0" fontId="0" fillId="4" borderId="0" xfId="0" applyFill="1"/>
    <xf numFmtId="0" fontId="12" fillId="4" borderId="0" xfId="0" applyFont="1" applyFill="1"/>
    <xf numFmtId="0" fontId="12" fillId="0" borderId="8" xfId="0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2" fillId="0" borderId="17" xfId="0" applyFont="1" applyBorder="1"/>
    <xf numFmtId="0" fontId="12" fillId="0" borderId="19" xfId="0" applyFont="1" applyBorder="1"/>
    <xf numFmtId="0" fontId="12" fillId="0" borderId="7" xfId="0" applyFont="1" applyBorder="1" applyAlignment="1">
      <alignment horizontal="center"/>
    </xf>
    <xf numFmtId="0" fontId="0" fillId="6" borderId="21" xfId="0" applyFill="1" applyBorder="1"/>
    <xf numFmtId="0" fontId="0" fillId="6" borderId="22" xfId="0" applyFill="1" applyBorder="1"/>
    <xf numFmtId="0" fontId="0" fillId="0" borderId="14" xfId="0" applyBorder="1" applyAlignment="1"/>
    <xf numFmtId="0" fontId="0" fillId="0" borderId="17" xfId="0" applyBorder="1" applyAlignment="1"/>
    <xf numFmtId="0" fontId="0" fillId="0" borderId="17" xfId="0" applyBorder="1" applyAlignment="1">
      <alignment horizontal="left"/>
    </xf>
    <xf numFmtId="0" fontId="0" fillId="0" borderId="0" xfId="0" applyBorder="1" applyAlignment="1"/>
    <xf numFmtId="0" fontId="12" fillId="0" borderId="20" xfId="0" applyFont="1" applyBorder="1" applyAlignment="1">
      <alignment horizontal="center"/>
    </xf>
    <xf numFmtId="0" fontId="0" fillId="5" borderId="23" xfId="0" applyFill="1" applyBorder="1"/>
    <xf numFmtId="0" fontId="12" fillId="0" borderId="0" xfId="0" applyFont="1" applyFill="1" applyBorder="1"/>
    <xf numFmtId="0" fontId="12" fillId="0" borderId="22" xfId="0" applyFont="1" applyBorder="1" applyAlignment="1">
      <alignment wrapText="1"/>
    </xf>
    <xf numFmtId="0" fontId="12" fillId="5" borderId="23" xfId="0" applyFont="1" applyFill="1" applyBorder="1"/>
    <xf numFmtId="0" fontId="12" fillId="0" borderId="22" xfId="0" applyFont="1" applyBorder="1"/>
    <xf numFmtId="0" fontId="0" fillId="0" borderId="0" xfId="0" applyFont="1" applyFill="1" applyBorder="1"/>
    <xf numFmtId="0" fontId="12" fillId="0" borderId="21" xfId="0" applyFont="1" applyBorder="1"/>
    <xf numFmtId="0" fontId="2" fillId="0" borderId="9" xfId="0" applyFont="1" applyBorder="1" applyAlignment="1" applyProtection="1">
      <alignment horizontal="center"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2" fillId="0" borderId="11" xfId="0" applyFont="1" applyBorder="1" applyAlignment="1" applyProtection="1">
      <alignment horizontal="center" vertical="top"/>
      <protection locked="0"/>
    </xf>
    <xf numFmtId="0" fontId="7" fillId="0" borderId="9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2" fontId="2" fillId="0" borderId="9" xfId="0" applyNumberFormat="1" applyFont="1" applyBorder="1" applyAlignment="1" applyProtection="1">
      <alignment horizontal="center" vertical="top"/>
      <protection locked="0"/>
    </xf>
    <xf numFmtId="2" fontId="2" fillId="0" borderId="10" xfId="0" applyNumberFormat="1" applyFont="1" applyBorder="1" applyAlignment="1" applyProtection="1">
      <alignment horizontal="center" vertical="top"/>
      <protection locked="0"/>
    </xf>
    <xf numFmtId="2" fontId="2" fillId="0" borderId="11" xfId="0" applyNumberFormat="1" applyFont="1" applyBorder="1" applyAlignment="1" applyProtection="1">
      <alignment horizontal="center" vertical="top"/>
      <protection locked="0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1" fillId="4" borderId="12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2" fillId="0" borderId="1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workbookViewId="0">
      <selection activeCell="H8" sqref="H8:I8"/>
    </sheetView>
  </sheetViews>
  <sheetFormatPr defaultColWidth="89.140625" defaultRowHeight="15"/>
  <cols>
    <col min="1" max="1" width="12.28515625" style="2" customWidth="1"/>
    <col min="2" max="2" width="6.42578125" style="2" bestFit="1" customWidth="1"/>
    <col min="3" max="3" width="13.28515625" style="2" bestFit="1" customWidth="1"/>
    <col min="4" max="4" width="22.28515625" style="2" bestFit="1" customWidth="1"/>
    <col min="5" max="5" width="2.28515625" style="2" customWidth="1"/>
    <col min="6" max="6" width="12.28515625" style="3" customWidth="1"/>
    <col min="7" max="7" width="6.42578125" style="3" customWidth="1"/>
    <col min="8" max="8" width="14.7109375" style="2" bestFit="1" customWidth="1"/>
    <col min="9" max="9" width="23.7109375" style="2" bestFit="1" customWidth="1"/>
    <col min="10" max="10" width="18" style="2" bestFit="1" customWidth="1"/>
    <col min="11" max="13" width="89.140625" style="2" customWidth="1"/>
    <col min="14" max="14" width="6.42578125" style="2" bestFit="1" customWidth="1"/>
    <col min="15" max="15" width="5.42578125" style="2" bestFit="1" customWidth="1"/>
    <col min="16" max="19" width="89.140625" style="2" customWidth="1"/>
    <col min="20" max="20" width="5.42578125" style="2" bestFit="1" customWidth="1"/>
    <col min="21" max="21" width="9.85546875" style="2" bestFit="1" customWidth="1"/>
    <col min="22" max="16384" width="89.140625" style="2"/>
  </cols>
  <sheetData>
    <row r="1" spans="1:11" ht="28.5" thickBot="1">
      <c r="A1" s="95" t="s">
        <v>117</v>
      </c>
      <c r="B1" s="96"/>
      <c r="C1" s="96"/>
      <c r="D1" s="102"/>
      <c r="E1" s="98"/>
      <c r="F1" s="97"/>
      <c r="G1" s="99"/>
      <c r="H1" s="100"/>
      <c r="I1" s="101"/>
      <c r="J1" s="94"/>
      <c r="K1" s="94"/>
    </row>
    <row r="3" spans="1:11">
      <c r="A3" s="1" t="s">
        <v>0</v>
      </c>
      <c r="F3" s="4" t="s">
        <v>1</v>
      </c>
      <c r="G3" s="4"/>
    </row>
    <row r="4" spans="1:11">
      <c r="A4" s="1"/>
    </row>
    <row r="5" spans="1:11">
      <c r="A5" s="1" t="s">
        <v>2</v>
      </c>
      <c r="F5" s="4" t="s">
        <v>2</v>
      </c>
      <c r="G5" s="4"/>
    </row>
    <row r="6" spans="1:11">
      <c r="A6" s="3" t="s">
        <v>49</v>
      </c>
      <c r="B6" s="3"/>
      <c r="C6" s="112" t="s">
        <v>28</v>
      </c>
      <c r="D6" s="112" t="s">
        <v>6</v>
      </c>
      <c r="F6" s="3" t="s">
        <v>41</v>
      </c>
      <c r="H6" s="111" t="s">
        <v>111</v>
      </c>
      <c r="I6" s="111" t="s">
        <v>116</v>
      </c>
    </row>
    <row r="7" spans="1:11">
      <c r="A7" s="3"/>
      <c r="B7" s="3"/>
      <c r="C7" s="3"/>
      <c r="D7" s="3"/>
    </row>
    <row r="8" spans="1:11">
      <c r="A8" s="3" t="s">
        <v>50</v>
      </c>
      <c r="B8" s="3"/>
      <c r="C8" s="113" t="s">
        <v>29</v>
      </c>
      <c r="D8" s="113" t="s">
        <v>7</v>
      </c>
      <c r="F8" s="3" t="s">
        <v>41</v>
      </c>
      <c r="H8" s="114" t="s">
        <v>112</v>
      </c>
      <c r="I8" s="114" t="s">
        <v>116</v>
      </c>
    </row>
    <row r="9" spans="1:11">
      <c r="A9" s="3"/>
      <c r="B9" s="3"/>
      <c r="C9" s="3"/>
      <c r="D9" s="3"/>
    </row>
    <row r="10" spans="1:11">
      <c r="A10" s="3" t="s">
        <v>32</v>
      </c>
      <c r="B10" s="3"/>
      <c r="C10" s="113" t="s">
        <v>29</v>
      </c>
      <c r="D10" s="113" t="s">
        <v>10</v>
      </c>
    </row>
    <row r="11" spans="1:11">
      <c r="A11" s="3"/>
      <c r="B11" s="3"/>
      <c r="C11" s="3"/>
      <c r="D11" s="3"/>
    </row>
    <row r="12" spans="1:11">
      <c r="A12" s="3" t="s">
        <v>33</v>
      </c>
      <c r="B12" s="3"/>
      <c r="C12" s="112" t="s">
        <v>28</v>
      </c>
      <c r="D12" s="112" t="s">
        <v>10</v>
      </c>
    </row>
    <row r="13" spans="1:11">
      <c r="A13" s="3"/>
      <c r="B13" s="3"/>
      <c r="C13" s="3"/>
      <c r="D13" s="3"/>
      <c r="F13" s="2"/>
      <c r="G13" s="2"/>
    </row>
    <row r="14" spans="1:11">
      <c r="A14" s="3" t="s">
        <v>34</v>
      </c>
      <c r="B14" s="3"/>
      <c r="C14" s="113" t="s">
        <v>29</v>
      </c>
      <c r="D14" s="113" t="s">
        <v>4</v>
      </c>
      <c r="F14" s="2"/>
      <c r="G14" s="2"/>
      <c r="I14"/>
    </row>
    <row r="15" spans="1:11">
      <c r="A15" s="3"/>
      <c r="B15" s="3"/>
      <c r="C15" s="3"/>
      <c r="D15" s="3"/>
      <c r="F15" s="2"/>
      <c r="G15" s="2"/>
      <c r="I15"/>
    </row>
    <row r="16" spans="1:11">
      <c r="A16" s="3" t="s">
        <v>35</v>
      </c>
      <c r="B16" s="3"/>
      <c r="C16" s="112" t="s">
        <v>28</v>
      </c>
      <c r="D16" s="112" t="s">
        <v>4</v>
      </c>
      <c r="F16" s="2"/>
      <c r="G16" s="2"/>
    </row>
    <row r="17" spans="1:8">
      <c r="A17" s="3"/>
      <c r="B17" s="3"/>
      <c r="C17" s="3"/>
      <c r="D17" s="3"/>
      <c r="F17" s="2"/>
      <c r="G17" s="2"/>
    </row>
    <row r="18" spans="1:8">
      <c r="A18" s="3" t="s">
        <v>36</v>
      </c>
      <c r="B18" s="3"/>
      <c r="C18" s="113" t="s">
        <v>29</v>
      </c>
      <c r="D18" s="113" t="s">
        <v>3</v>
      </c>
      <c r="F18" s="2"/>
      <c r="G18" s="2"/>
      <c r="H18" s="3"/>
    </row>
    <row r="19" spans="1:8">
      <c r="A19" s="3"/>
      <c r="B19" s="3"/>
      <c r="C19" s="3"/>
      <c r="D19" s="3"/>
      <c r="F19" s="2"/>
      <c r="G19" s="2"/>
      <c r="H19" s="3"/>
    </row>
    <row r="20" spans="1:8">
      <c r="A20" s="3" t="s">
        <v>30</v>
      </c>
      <c r="B20" s="3"/>
      <c r="C20" s="112" t="s">
        <v>28</v>
      </c>
      <c r="D20" s="112" t="s">
        <v>3</v>
      </c>
    </row>
    <row r="21" spans="1:8">
      <c r="A21" s="3"/>
      <c r="B21" s="3"/>
      <c r="C21" s="3"/>
      <c r="D21" s="3"/>
    </row>
    <row r="22" spans="1:8">
      <c r="A22" s="3" t="s">
        <v>37</v>
      </c>
      <c r="B22" s="3"/>
      <c r="C22" s="113" t="s">
        <v>29</v>
      </c>
      <c r="D22" s="113" t="s">
        <v>9</v>
      </c>
    </row>
    <row r="23" spans="1:8">
      <c r="A23" s="3"/>
      <c r="B23" s="3"/>
      <c r="C23" s="3"/>
      <c r="D23" s="3"/>
    </row>
    <row r="24" spans="1:8">
      <c r="A24" s="3" t="s">
        <v>38</v>
      </c>
      <c r="B24" s="3"/>
      <c r="C24" s="112" t="s">
        <v>28</v>
      </c>
      <c r="D24" s="112" t="s">
        <v>9</v>
      </c>
    </row>
    <row r="25" spans="1:8">
      <c r="A25" s="3"/>
      <c r="B25" s="3"/>
      <c r="C25" s="3"/>
      <c r="D25" s="3"/>
    </row>
    <row r="26" spans="1:8">
      <c r="A26" s="3" t="s">
        <v>39</v>
      </c>
      <c r="B26" s="3"/>
      <c r="C26" s="112" t="s">
        <v>28</v>
      </c>
      <c r="D26" s="112" t="s">
        <v>31</v>
      </c>
    </row>
    <row r="27" spans="1:8">
      <c r="A27" s="3"/>
      <c r="B27" s="3"/>
      <c r="C27" s="3"/>
      <c r="D27" s="3"/>
    </row>
    <row r="28" spans="1:8">
      <c r="A28" s="3" t="s">
        <v>40</v>
      </c>
      <c r="B28" s="3"/>
      <c r="C28" s="113" t="s">
        <v>29</v>
      </c>
      <c r="D28" s="113" t="s">
        <v>31</v>
      </c>
    </row>
    <row r="29" spans="1:8">
      <c r="A29" s="1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619"/>
  <sheetViews>
    <sheetView showGridLines="0" topLeftCell="A121" workbookViewId="0">
      <selection activeCell="E98" sqref="E98"/>
    </sheetView>
  </sheetViews>
  <sheetFormatPr defaultColWidth="89.140625" defaultRowHeight="15"/>
  <cols>
    <col min="1" max="1" width="4.42578125" style="9" customWidth="1"/>
    <col min="2" max="2" width="4.42578125" style="61" customWidth="1"/>
    <col min="3" max="3" width="22.7109375" style="2" customWidth="1"/>
    <col min="4" max="4" width="22.7109375" style="74" customWidth="1"/>
    <col min="5" max="5" width="12.7109375" style="75" customWidth="1"/>
    <col min="6" max="6" width="9.85546875" style="9" customWidth="1"/>
    <col min="7" max="7" width="4.28515625" style="2" customWidth="1"/>
    <col min="8" max="8" width="4.42578125" style="9" customWidth="1"/>
    <col min="9" max="9" width="4.42578125" style="61" customWidth="1"/>
    <col min="10" max="10" width="24.85546875" style="2" customWidth="1"/>
    <col min="11" max="11" width="24.85546875" style="74" customWidth="1"/>
    <col min="12" max="12" width="12.7109375" style="80" customWidth="1"/>
    <col min="13" max="13" width="8.7109375" style="2" customWidth="1"/>
    <col min="14" max="14" width="89.140625" style="2" customWidth="1"/>
    <col min="15" max="15" width="6.42578125" style="2" bestFit="1" customWidth="1"/>
    <col min="16" max="16" width="5.42578125" style="2" bestFit="1" customWidth="1"/>
    <col min="17" max="20" width="89.140625" style="2" customWidth="1"/>
    <col min="21" max="21" width="5.42578125" style="2" bestFit="1" customWidth="1"/>
    <col min="22" max="22" width="9.85546875" style="2" bestFit="1" customWidth="1"/>
    <col min="23" max="16384" width="89.140625" style="2"/>
  </cols>
  <sheetData>
    <row r="1" spans="1:13" ht="28.5" thickBot="1">
      <c r="A1" s="95" t="s">
        <v>117</v>
      </c>
      <c r="B1" s="96"/>
      <c r="C1" s="96"/>
      <c r="D1" s="102"/>
      <c r="E1" s="98"/>
      <c r="F1" s="97"/>
      <c r="G1" s="99"/>
      <c r="H1" s="100"/>
      <c r="I1" s="101"/>
      <c r="J1" s="94"/>
      <c r="K1" s="94"/>
      <c r="L1" s="2"/>
    </row>
    <row r="3" spans="1:13" ht="18.75">
      <c r="C3" s="5" t="s">
        <v>11</v>
      </c>
      <c r="D3" s="68"/>
      <c r="E3" s="69"/>
    </row>
    <row r="5" spans="1:13">
      <c r="B5" s="62" t="s">
        <v>19</v>
      </c>
      <c r="C5" s="12" t="s">
        <v>13</v>
      </c>
      <c r="D5" s="70" t="s">
        <v>16</v>
      </c>
      <c r="E5" s="71" t="s">
        <v>17</v>
      </c>
      <c r="F5" s="18" t="s">
        <v>18</v>
      </c>
      <c r="I5" s="62" t="s">
        <v>19</v>
      </c>
      <c r="J5" s="12" t="s">
        <v>13</v>
      </c>
      <c r="K5" s="70" t="s">
        <v>16</v>
      </c>
      <c r="L5" s="71" t="s">
        <v>17</v>
      </c>
      <c r="M5" s="18" t="s">
        <v>18</v>
      </c>
    </row>
    <row r="6" spans="1:13">
      <c r="A6" s="13"/>
      <c r="B6" s="63"/>
      <c r="C6" s="116" t="s">
        <v>26</v>
      </c>
      <c r="D6" s="104" t="s">
        <v>202</v>
      </c>
      <c r="E6" s="73"/>
      <c r="F6" s="31" t="s">
        <v>49</v>
      </c>
      <c r="H6" s="13"/>
      <c r="I6" s="63"/>
      <c r="J6" s="116" t="s">
        <v>27</v>
      </c>
      <c r="K6" s="72" t="s">
        <v>42</v>
      </c>
      <c r="L6" s="81"/>
      <c r="M6" s="31" t="s">
        <v>49</v>
      </c>
    </row>
    <row r="7" spans="1:13">
      <c r="A7" s="10">
        <v>1</v>
      </c>
      <c r="B7" s="64">
        <v>3</v>
      </c>
      <c r="C7" s="19" t="str">
        <f>IF(B7="","",VLOOKUP(B7,Teams!$A$12:$B$29,2,FALSE))</f>
        <v>Dunfermline T &amp; F Club</v>
      </c>
      <c r="D7" s="106" t="str">
        <f t="shared" ref="D7:D12" ca="1" si="0">IF($B7="","",IF(VLOOKUP(LEFT($C$6, LEN($C$6)-9),INDIRECT("Declarations!$A$1:$BC$19"),VLOOKUP($B7,INDIRECT("Lookup!$A$1:$B$18"),2,FALSE),FALSE)="","No Athlete Declared",VLOOKUP(LEFT($C$6,LEN($C$6)-9),INDIRECT("Declarations!$A$1:$BC$19"),VLOOKUP($B7,INDIRECT("Lookup!$A$1:$B$18"),2,FALSE),FALSE)))</f>
        <v>Elliot Wilkins</v>
      </c>
      <c r="E7" s="73">
        <v>15.37</v>
      </c>
      <c r="F7" s="10">
        <f t="shared" ref="F7:F15" si="1">IF(B7="","",10-A7)</f>
        <v>9</v>
      </c>
      <c r="H7" s="10">
        <v>1</v>
      </c>
      <c r="I7" s="64"/>
      <c r="J7" s="19" t="str">
        <f>IF(I7="","",VLOOKUP(I7,Teams!$A$12:$B$29,2,FALSE))</f>
        <v/>
      </c>
      <c r="K7" s="106" t="str">
        <f ca="1">IF($I7="","",IF(VLOOKUP(LEFT($C$6, LEN($C$6)-9),INDIRECT("Declarations!$A$1:$BC$19"),VLOOKUP($I7,INDIRECT("Lookup!$A$1:$B$18"),2,FALSE),FALSE)="","No Athlete Declared",VLOOKUP(LEFT($C$6,LEN($C$6)-9),INDIRECT("Declarations!$A$1:$BC$19"),VLOOKUP($I7,INDIRECT("Lookup!$A$1:$B$18"),2,FALSE),FALSE)))</f>
        <v/>
      </c>
      <c r="L7" s="73"/>
      <c r="M7" s="10" t="str">
        <f t="shared" ref="M7:M15" si="2">IF(I7="","",10-H7)</f>
        <v/>
      </c>
    </row>
    <row r="8" spans="1:13">
      <c r="A8" s="10">
        <v>2</v>
      </c>
      <c r="B8" s="64">
        <v>4</v>
      </c>
      <c r="C8" s="19" t="str">
        <f>IF(B8="","",VLOOKUP(B8,Teams!$A$12:$B$29,2,FALSE))</f>
        <v>Kilbarchan</v>
      </c>
      <c r="D8" s="106" t="str">
        <f t="shared" ca="1" si="0"/>
        <v>Theo Mitchell</v>
      </c>
      <c r="E8" s="73">
        <v>19.690000000000001</v>
      </c>
      <c r="F8" s="10">
        <f t="shared" si="1"/>
        <v>8</v>
      </c>
      <c r="H8" s="10">
        <v>2</v>
      </c>
      <c r="I8" s="64"/>
      <c r="J8" s="19" t="str">
        <f>IF(I8="","",VLOOKUP(I8,Teams!$A$12:$B$29,2,FALSE))</f>
        <v/>
      </c>
      <c r="K8" s="106" t="str">
        <f t="shared" ref="K8:K15" ca="1" si="3">IF($I8="","",IF(VLOOKUP(LEFT($C$6, LEN($C$6)-9),INDIRECT("Declarations!$A$1:$BC$19"),VLOOKUP($I8,INDIRECT("Lookup!$A$1:$B$18"),2,FALSE),FALSE)="","No Athlete Declared",VLOOKUP(LEFT($C$6,LEN($C$6)-9),INDIRECT("Declarations!$A$1:$BC$19"),VLOOKUP($I8,INDIRECT("Lookup!$A$1:$B$18"),2,FALSE),FALSE)))</f>
        <v/>
      </c>
      <c r="L8" s="73"/>
      <c r="M8" s="10" t="str">
        <f t="shared" si="2"/>
        <v/>
      </c>
    </row>
    <row r="9" spans="1:13">
      <c r="A9" s="10">
        <v>3</v>
      </c>
      <c r="B9" s="64"/>
      <c r="C9" s="19" t="str">
        <f>IF(B9="","",VLOOKUP(B9,Teams!$A$12:$B$29,2,FALSE))</f>
        <v/>
      </c>
      <c r="D9" s="106" t="str">
        <f t="shared" ca="1" si="0"/>
        <v/>
      </c>
      <c r="E9" s="73"/>
      <c r="F9" s="10" t="str">
        <f t="shared" si="1"/>
        <v/>
      </c>
      <c r="H9" s="10">
        <v>3</v>
      </c>
      <c r="I9" s="64"/>
      <c r="J9" s="19" t="str">
        <f>IF(I9="","",VLOOKUP(I9,Teams!$A$12:$B$29,2,FALSE))</f>
        <v/>
      </c>
      <c r="K9" s="106" t="str">
        <f t="shared" ca="1" si="3"/>
        <v/>
      </c>
      <c r="L9" s="73"/>
      <c r="M9" s="10" t="str">
        <f t="shared" si="2"/>
        <v/>
      </c>
    </row>
    <row r="10" spans="1:13">
      <c r="A10" s="10">
        <v>4</v>
      </c>
      <c r="B10" s="64"/>
      <c r="C10" s="19" t="str">
        <f>IF(B10="","",VLOOKUP(B10,Teams!$A$12:$B$29,2,FALSE))</f>
        <v/>
      </c>
      <c r="D10" s="106" t="str">
        <f t="shared" ca="1" si="0"/>
        <v/>
      </c>
      <c r="E10" s="73"/>
      <c r="F10" s="10" t="str">
        <f t="shared" si="1"/>
        <v/>
      </c>
      <c r="H10" s="10">
        <v>4</v>
      </c>
      <c r="I10" s="64"/>
      <c r="J10" s="19" t="str">
        <f>IF(I10="","",VLOOKUP(I10,Teams!$A$12:$B$29,2,FALSE))</f>
        <v/>
      </c>
      <c r="K10" s="106" t="str">
        <f t="shared" ca="1" si="3"/>
        <v/>
      </c>
      <c r="L10" s="73"/>
      <c r="M10" s="10" t="str">
        <f t="shared" si="2"/>
        <v/>
      </c>
    </row>
    <row r="11" spans="1:13">
      <c r="A11" s="10">
        <v>5</v>
      </c>
      <c r="B11" s="64"/>
      <c r="C11" s="19" t="str">
        <f>IF(B11="","",VLOOKUP(B11,Teams!$A$12:$B$29,2,FALSE))</f>
        <v/>
      </c>
      <c r="D11" s="106" t="str">
        <f t="shared" ca="1" si="0"/>
        <v/>
      </c>
      <c r="E11" s="73"/>
      <c r="F11" s="10" t="str">
        <f t="shared" si="1"/>
        <v/>
      </c>
      <c r="H11" s="10">
        <v>5</v>
      </c>
      <c r="I11" s="64"/>
      <c r="J11" s="19" t="str">
        <f>IF(I11="","",VLOOKUP(I11,Teams!$A$12:$B$29,2,FALSE))</f>
        <v/>
      </c>
      <c r="K11" s="106" t="str">
        <f t="shared" ca="1" si="3"/>
        <v/>
      </c>
      <c r="L11" s="73"/>
      <c r="M11" s="10" t="str">
        <f t="shared" si="2"/>
        <v/>
      </c>
    </row>
    <row r="12" spans="1:13">
      <c r="A12" s="10">
        <v>6</v>
      </c>
      <c r="B12" s="64"/>
      <c r="C12" s="19" t="str">
        <f>IF(B12="","",VLOOKUP(B12,Teams!$A$12:$B$29,2,FALSE))</f>
        <v/>
      </c>
      <c r="D12" s="106" t="str">
        <f t="shared" ca="1" si="0"/>
        <v/>
      </c>
      <c r="E12" s="73"/>
      <c r="F12" s="10" t="str">
        <f t="shared" si="1"/>
        <v/>
      </c>
      <c r="H12" s="10">
        <v>6</v>
      </c>
      <c r="I12" s="64"/>
      <c r="J12" s="19" t="str">
        <f>IF(I12="","",VLOOKUP(I12,Teams!$A$12:$B$29,2,FALSE))</f>
        <v/>
      </c>
      <c r="K12" s="106" t="str">
        <f t="shared" ca="1" si="3"/>
        <v/>
      </c>
      <c r="L12" s="73"/>
      <c r="M12" s="10" t="str">
        <f t="shared" si="2"/>
        <v/>
      </c>
    </row>
    <row r="13" spans="1:13">
      <c r="A13" s="10">
        <v>7</v>
      </c>
      <c r="B13" s="64"/>
      <c r="C13" s="19" t="str">
        <f>IF(B13="","",VLOOKUP(B13,Teams!$A$12:$B$29,2,FALSE))</f>
        <v/>
      </c>
      <c r="D13" s="106" t="str">
        <f ca="1">IF($B13="","",IF(VLOOKUP(LEFT($C$6, LEN($C$6)-9),INDIRECT("Declarations!$A$1:$BC$19"),VLOOKUP($B13,INDIRECT("Lookup!$A$1:$B$18"),2,FALSE),FALSE)="","No Athlete Declared",VLOOKUP(LEFT($C$6,LEN($C$6)-9),INDIRECT("Declarations!$A$1:$BC$19"),VLOOKUP($B13,INDIRECT("Lookup!$A$1:$B$18"),2,FALSE),FALSE)))</f>
        <v/>
      </c>
      <c r="E13" s="73"/>
      <c r="F13" s="10" t="str">
        <f t="shared" si="1"/>
        <v/>
      </c>
      <c r="H13" s="10">
        <v>7</v>
      </c>
      <c r="I13" s="64"/>
      <c r="J13" s="19" t="str">
        <f>IF(I13="","",VLOOKUP(I13,Teams!$A$12:$B$29,2,FALSE))</f>
        <v/>
      </c>
      <c r="K13" s="106" t="str">
        <f t="shared" ca="1" si="3"/>
        <v/>
      </c>
      <c r="L13" s="73"/>
      <c r="M13" s="10" t="str">
        <f t="shared" si="2"/>
        <v/>
      </c>
    </row>
    <row r="14" spans="1:13">
      <c r="A14" s="10">
        <v>8</v>
      </c>
      <c r="B14" s="64"/>
      <c r="C14" s="19" t="str">
        <f>IF(B14="","",VLOOKUP(B14,Teams!$A$12:$B$29,2,FALSE))</f>
        <v/>
      </c>
      <c r="D14" s="106" t="str">
        <f ca="1">IF($B14="","",IF(VLOOKUP(LEFT($C$6, LEN($C$6)-9),INDIRECT("Declarations!$A$1:$BC$19"),VLOOKUP($B14,INDIRECT("Lookup!$A$1:$B$18"),2,FALSE),FALSE)="","No Athlete Declared",VLOOKUP(LEFT($C$6,LEN($C$6)-9),INDIRECT("Declarations!$A$1:$BC$19"),VLOOKUP($B14,INDIRECT("Lookup!$A$1:$B$18"),2,FALSE),FALSE)))</f>
        <v/>
      </c>
      <c r="E14" s="73"/>
      <c r="F14" s="10" t="str">
        <f t="shared" si="1"/>
        <v/>
      </c>
      <c r="H14" s="10">
        <v>8</v>
      </c>
      <c r="I14" s="64"/>
      <c r="J14" s="19" t="str">
        <f>IF(I14="","",VLOOKUP(I14,Teams!$A$12:$B$29,2,FALSE))</f>
        <v/>
      </c>
      <c r="K14" s="106" t="str">
        <f t="shared" ca="1" si="3"/>
        <v/>
      </c>
      <c r="L14" s="73"/>
      <c r="M14" s="10" t="str">
        <f t="shared" si="2"/>
        <v/>
      </c>
    </row>
    <row r="15" spans="1:13">
      <c r="A15" s="10">
        <v>9</v>
      </c>
      <c r="B15" s="64"/>
      <c r="C15" s="19" t="str">
        <f>IF(B15="","",VLOOKUP(B15,Teams!$A$12:$B$29,2,FALSE))</f>
        <v/>
      </c>
      <c r="D15" s="106" t="str">
        <f ca="1">IF($B15="","",IF(VLOOKUP(LEFT($C$6, LEN($C$6)-9),INDIRECT("Declarations!$A$1:$BC$19"),VLOOKUP($B15,INDIRECT("Lookup!$A$1:$B$18"),2,FALSE),FALSE)="","No Athlete Declared",VLOOKUP(LEFT($C$6,LEN($C$6)-9),INDIRECT("Declarations!$A$1:$BC$19"),VLOOKUP($B15,INDIRECT("Lookup!$A$1:$B$18"),2,FALSE),FALSE)))</f>
        <v/>
      </c>
      <c r="E15" s="73"/>
      <c r="F15" s="10" t="str">
        <f t="shared" si="1"/>
        <v/>
      </c>
      <c r="H15" s="10">
        <v>9</v>
      </c>
      <c r="I15" s="64"/>
      <c r="J15" s="19" t="str">
        <f>IF(I15="","",VLOOKUP(I15,Teams!$A$12:$B$29,2,FALSE))</f>
        <v/>
      </c>
      <c r="K15" s="106" t="str">
        <f t="shared" ca="1" si="3"/>
        <v/>
      </c>
      <c r="L15" s="73"/>
      <c r="M15" s="10" t="str">
        <f t="shared" si="2"/>
        <v/>
      </c>
    </row>
    <row r="16" spans="1:13">
      <c r="A16" s="32"/>
      <c r="B16" s="65"/>
      <c r="C16" s="1"/>
      <c r="H16" s="32"/>
      <c r="I16" s="65"/>
    </row>
    <row r="17" spans="1:13">
      <c r="A17" s="13"/>
      <c r="B17" s="63"/>
      <c r="C17" s="115" t="s">
        <v>87</v>
      </c>
      <c r="D17" s="104" t="s">
        <v>203</v>
      </c>
      <c r="E17" s="73"/>
      <c r="F17" s="31" t="s">
        <v>50</v>
      </c>
      <c r="H17" s="13"/>
      <c r="I17" s="63"/>
      <c r="J17" s="115" t="s">
        <v>88</v>
      </c>
      <c r="K17" s="104" t="s">
        <v>42</v>
      </c>
      <c r="L17" s="73"/>
      <c r="M17" s="31" t="s">
        <v>50</v>
      </c>
    </row>
    <row r="18" spans="1:13">
      <c r="A18" s="10">
        <v>1</v>
      </c>
      <c r="B18" s="64">
        <v>6</v>
      </c>
      <c r="C18" s="19" t="str">
        <f>IF(B18="","",VLOOKUP(B18,Teams!$A$12:$B$29,2,FALSE))</f>
        <v>Lasswade</v>
      </c>
      <c r="D18" s="106" t="str">
        <f t="shared" ref="D18:D26" ca="1" si="4">IF($B18="","",IF(VLOOKUP(LEFT($C$17, LEN($C$17)-9),INDIRECT("Declarations!$A$1:$BC$19"),VLOOKUP($B18,INDIRECT("Lookup!$A$1:$B$18"),2,FALSE),FALSE)="","No Athlete Declared",VLOOKUP(LEFT($C$17,LEN($C$17)-9),INDIRECT("Declarations!$A$1:$BC$19"),VLOOKUP($B18,INDIRECT("Lookup!$A$1:$B$18"),2,FALSE),FALSE)))</f>
        <v>Elena Clark</v>
      </c>
      <c r="E18" s="73">
        <v>12.24</v>
      </c>
      <c r="F18" s="10">
        <f t="shared" ref="F18:F26" si="5">IF(B18="","",10-A18)</f>
        <v>9</v>
      </c>
      <c r="H18" s="10">
        <v>1</v>
      </c>
      <c r="I18" s="64"/>
      <c r="J18" s="19" t="str">
        <f>IF(I18="","",VLOOKUP(I18,Teams!$A$12:$B$29,2,FALSE))</f>
        <v/>
      </c>
      <c r="K18" s="106" t="str">
        <f t="shared" ref="K18:K26" ca="1" si="6">IF($I18="","",IF(VLOOKUP(LEFT($J$17, LEN($J$17)-9),INDIRECT("Declarations!$A$1:$BC$19"),VLOOKUP($I18,INDIRECT("Lookup!$A$1:$B$18"),2,FALSE),FALSE)="","No Athlete Declared",VLOOKUP(LEFT($J$17,LEN($J$17)-9),INDIRECT("Declarations!$A$1:$AG$17"),VLOOKUP($I18,INDIRECT("Lookup!$A$1:$B$18"),2,FALSE),FALSE)))</f>
        <v/>
      </c>
      <c r="L18" s="73"/>
      <c r="M18" s="10" t="str">
        <f t="shared" ref="M18:M26" si="7">IF(I18="","",10-H18)</f>
        <v/>
      </c>
    </row>
    <row r="19" spans="1:13">
      <c r="A19" s="10">
        <v>2</v>
      </c>
      <c r="B19" s="64">
        <v>5</v>
      </c>
      <c r="C19" s="19" t="str">
        <f>IF(B19="","",VLOOKUP(B19,Teams!$A$12:$B$29,2,FALSE))</f>
        <v>Kilmarnock</v>
      </c>
      <c r="D19" s="106" t="str">
        <f t="shared" ca="1" si="4"/>
        <v>Emily O'Shea</v>
      </c>
      <c r="E19" s="73">
        <v>13.77</v>
      </c>
      <c r="F19" s="10">
        <f t="shared" si="5"/>
        <v>8</v>
      </c>
      <c r="H19" s="10">
        <v>2</v>
      </c>
      <c r="I19" s="64"/>
      <c r="J19" s="19" t="str">
        <f>IF(I19="","",VLOOKUP(I19,Teams!$A$12:$B$29,2,FALSE))</f>
        <v/>
      </c>
      <c r="K19" s="106" t="str">
        <f t="shared" ca="1" si="6"/>
        <v/>
      </c>
      <c r="L19" s="73"/>
      <c r="M19" s="10" t="str">
        <f t="shared" si="7"/>
        <v/>
      </c>
    </row>
    <row r="20" spans="1:13">
      <c r="A20" s="10">
        <v>3</v>
      </c>
      <c r="B20" s="64">
        <v>3</v>
      </c>
      <c r="C20" s="19" t="str">
        <f>IF(B20="","",VLOOKUP(B20,Teams!$A$12:$B$29,2,FALSE))</f>
        <v>Dunfermline T &amp; F Club</v>
      </c>
      <c r="D20" s="106" t="str">
        <f t="shared" ca="1" si="4"/>
        <v>Morgan Robertson</v>
      </c>
      <c r="E20" s="73">
        <v>13.88</v>
      </c>
      <c r="F20" s="10">
        <f t="shared" si="5"/>
        <v>7</v>
      </c>
      <c r="H20" s="10">
        <v>3</v>
      </c>
      <c r="I20" s="64"/>
      <c r="J20" s="19" t="str">
        <f>IF(I20="","",VLOOKUP(I20,Teams!$A$12:$B$29,2,FALSE))</f>
        <v/>
      </c>
      <c r="K20" s="106" t="str">
        <f t="shared" ca="1" si="6"/>
        <v/>
      </c>
      <c r="L20" s="73"/>
      <c r="M20" s="10" t="str">
        <f t="shared" si="7"/>
        <v/>
      </c>
    </row>
    <row r="21" spans="1:13">
      <c r="A21" s="10">
        <v>4</v>
      </c>
      <c r="B21" s="64">
        <v>2</v>
      </c>
      <c r="C21" s="19" t="str">
        <f>IF(B21="","",VLOOKUP(B21,Teams!$A$12:$B$29,2,FALSE))</f>
        <v>Clydesdale Harriers</v>
      </c>
      <c r="D21" s="106" t="str">
        <f t="shared" ca="1" si="4"/>
        <v>Amirah Hassan</v>
      </c>
      <c r="E21" s="73">
        <v>15.33</v>
      </c>
      <c r="F21" s="10">
        <f t="shared" si="5"/>
        <v>6</v>
      </c>
      <c r="H21" s="10">
        <v>4</v>
      </c>
      <c r="I21" s="64"/>
      <c r="J21" s="19" t="str">
        <f>IF(I21="","",VLOOKUP(I21,Teams!$A$12:$B$29,2,FALSE))</f>
        <v/>
      </c>
      <c r="K21" s="106" t="str">
        <f t="shared" ca="1" si="6"/>
        <v/>
      </c>
      <c r="L21" s="73"/>
      <c r="M21" s="10" t="str">
        <f t="shared" si="7"/>
        <v/>
      </c>
    </row>
    <row r="22" spans="1:13">
      <c r="A22" s="10">
        <v>5</v>
      </c>
      <c r="B22" s="64"/>
      <c r="C22" s="19" t="str">
        <f>IF(B22="","",VLOOKUP(B22,Teams!$A$12:$B$29,2,FALSE))</f>
        <v/>
      </c>
      <c r="D22" s="106" t="str">
        <f t="shared" ca="1" si="4"/>
        <v/>
      </c>
      <c r="E22" s="73"/>
      <c r="F22" s="10" t="str">
        <f t="shared" si="5"/>
        <v/>
      </c>
      <c r="H22" s="10">
        <v>5</v>
      </c>
      <c r="I22" s="64"/>
      <c r="J22" s="19" t="str">
        <f>IF(I22="","",VLOOKUP(I22,Teams!$A$12:$B$29,2,FALSE))</f>
        <v/>
      </c>
      <c r="K22" s="106" t="str">
        <f t="shared" ca="1" si="6"/>
        <v/>
      </c>
      <c r="L22" s="73"/>
      <c r="M22" s="10" t="str">
        <f t="shared" si="7"/>
        <v/>
      </c>
    </row>
    <row r="23" spans="1:13">
      <c r="A23" s="10">
        <v>6</v>
      </c>
      <c r="B23" s="64"/>
      <c r="C23" s="19" t="str">
        <f>IF(B23="","",VLOOKUP(B23,Teams!$A$12:$B$29,2,FALSE))</f>
        <v/>
      </c>
      <c r="D23" s="106" t="str">
        <f t="shared" ca="1" si="4"/>
        <v/>
      </c>
      <c r="E23" s="73"/>
      <c r="F23" s="10" t="str">
        <f t="shared" si="5"/>
        <v/>
      </c>
      <c r="H23" s="10">
        <v>6</v>
      </c>
      <c r="I23" s="64"/>
      <c r="J23" s="19" t="str">
        <f>IF(I23="","",VLOOKUP(I23,Teams!$A$12:$B$29,2,FALSE))</f>
        <v/>
      </c>
      <c r="K23" s="106" t="str">
        <f t="shared" ca="1" si="6"/>
        <v/>
      </c>
      <c r="L23" s="73"/>
      <c r="M23" s="10" t="str">
        <f t="shared" si="7"/>
        <v/>
      </c>
    </row>
    <row r="24" spans="1:13">
      <c r="A24" s="10">
        <v>7</v>
      </c>
      <c r="B24" s="64"/>
      <c r="C24" s="19" t="str">
        <f>IF(B24="","",VLOOKUP(B24,Teams!$A$12:$B$29,2,FALSE))</f>
        <v/>
      </c>
      <c r="D24" s="106" t="str">
        <f t="shared" ca="1" si="4"/>
        <v/>
      </c>
      <c r="E24" s="73"/>
      <c r="F24" s="10" t="str">
        <f t="shared" si="5"/>
        <v/>
      </c>
      <c r="H24" s="10">
        <v>7</v>
      </c>
      <c r="I24" s="64"/>
      <c r="J24" s="19" t="str">
        <f>IF(I24="","",VLOOKUP(I24,Teams!$A$12:$B$29,2,FALSE))</f>
        <v/>
      </c>
      <c r="K24" s="106" t="str">
        <f t="shared" ca="1" si="6"/>
        <v/>
      </c>
      <c r="L24" s="73"/>
      <c r="M24" s="10" t="str">
        <f t="shared" si="7"/>
        <v/>
      </c>
    </row>
    <row r="25" spans="1:13">
      <c r="A25" s="10">
        <v>8</v>
      </c>
      <c r="B25" s="64"/>
      <c r="C25" s="19" t="str">
        <f>IF(B25="","",VLOOKUP(B25,Teams!$A$12:$B$29,2,FALSE))</f>
        <v/>
      </c>
      <c r="D25" s="106" t="str">
        <f t="shared" ca="1" si="4"/>
        <v/>
      </c>
      <c r="E25" s="73"/>
      <c r="F25" s="10" t="str">
        <f t="shared" si="5"/>
        <v/>
      </c>
      <c r="H25" s="10">
        <v>8</v>
      </c>
      <c r="I25" s="64"/>
      <c r="J25" s="19" t="str">
        <f>IF(I25="","",VLOOKUP(I25,Teams!$A$12:$B$29,2,FALSE))</f>
        <v/>
      </c>
      <c r="K25" s="106" t="str">
        <f t="shared" ca="1" si="6"/>
        <v/>
      </c>
      <c r="L25" s="73"/>
      <c r="M25" s="10" t="str">
        <f t="shared" si="7"/>
        <v/>
      </c>
    </row>
    <row r="26" spans="1:13">
      <c r="A26" s="10">
        <v>9</v>
      </c>
      <c r="B26" s="64"/>
      <c r="C26" s="19" t="str">
        <f>IF(B26="","",VLOOKUP(B26,Teams!$A$12:$B$29,2,FALSE))</f>
        <v/>
      </c>
      <c r="D26" s="106" t="str">
        <f t="shared" ca="1" si="4"/>
        <v/>
      </c>
      <c r="E26" s="73"/>
      <c r="F26" s="10" t="str">
        <f t="shared" si="5"/>
        <v/>
      </c>
      <c r="H26" s="10">
        <v>9</v>
      </c>
      <c r="I26" s="64"/>
      <c r="J26" s="19" t="str">
        <f>IF(I26="","",VLOOKUP(I26,Teams!$A$12:$B$29,2,FALSE))</f>
        <v/>
      </c>
      <c r="K26" s="106" t="str">
        <f t="shared" ca="1" si="6"/>
        <v/>
      </c>
      <c r="L26" s="73"/>
      <c r="M26" s="10" t="str">
        <f t="shared" si="7"/>
        <v/>
      </c>
    </row>
    <row r="27" spans="1:13">
      <c r="A27" s="32"/>
      <c r="B27" s="65"/>
      <c r="H27" s="32"/>
      <c r="I27" s="65"/>
    </row>
    <row r="28" spans="1:13">
      <c r="A28" s="13"/>
      <c r="B28" s="63"/>
      <c r="C28" s="115" t="s">
        <v>89</v>
      </c>
      <c r="D28" s="104" t="s">
        <v>205</v>
      </c>
      <c r="E28" s="73"/>
      <c r="F28" s="31" t="s">
        <v>32</v>
      </c>
      <c r="H28" s="13"/>
      <c r="I28" s="63"/>
      <c r="J28" s="115" t="s">
        <v>90</v>
      </c>
      <c r="K28" s="104" t="s">
        <v>42</v>
      </c>
      <c r="L28" s="81"/>
      <c r="M28" s="11" t="s">
        <v>32</v>
      </c>
    </row>
    <row r="29" spans="1:13">
      <c r="A29" s="10">
        <v>1</v>
      </c>
      <c r="B29" s="64">
        <v>1</v>
      </c>
      <c r="C29" s="19" t="str">
        <f>IF(B29="","",VLOOKUP(B29,Teams!$A$12:$B$29,2,FALSE))</f>
        <v>Ayr Seaforth</v>
      </c>
      <c r="D29" s="106" t="str">
        <f t="shared" ref="D29:D37" ca="1" si="8">IF($B29="","",IF(VLOOKUP(LEFT($C$28, LEN($C$28)-9),INDIRECT("Declarations!$A$1:$BC$19"),VLOOKUP($B29,INDIRECT("Lookup!$A$1:$B$18"),2,FALSE),FALSE)="","No Athlete Declared",VLOOKUP(LEFT($C$28,LEN($C$28)-9),INDIRECT("Declarations!$A$1:$BC$19"),VLOOKUP($B29,INDIRECT("Lookup!$A$1:$B$18"),2,FALSE),FALSE)))</f>
        <v>Sophie Slider</v>
      </c>
      <c r="E29" s="73">
        <v>27.64</v>
      </c>
      <c r="F29" s="10">
        <f t="shared" ref="F29:F37" si="9">IF(B29="","",10-A29)</f>
        <v>9</v>
      </c>
      <c r="H29" s="10">
        <v>1</v>
      </c>
      <c r="I29" s="64">
        <v>66</v>
      </c>
      <c r="J29" s="19" t="str">
        <f>IF(I29="","",VLOOKUP(I29,Teams!$A$12:$B$29,2,FALSE))</f>
        <v>Lasswade</v>
      </c>
      <c r="K29" s="106" t="s">
        <v>187</v>
      </c>
      <c r="L29" s="73">
        <v>28.32</v>
      </c>
      <c r="M29" s="10">
        <f t="shared" ref="M29:M37" si="10">IF(I29="","",10-H29)</f>
        <v>9</v>
      </c>
    </row>
    <row r="30" spans="1:13">
      <c r="A30" s="10">
        <v>2</v>
      </c>
      <c r="B30" s="64">
        <v>6</v>
      </c>
      <c r="C30" s="19" t="str">
        <f>IF(B30="","",VLOOKUP(B30,Teams!$A$12:$B$29,2,FALSE))</f>
        <v>Lasswade</v>
      </c>
      <c r="D30" s="106" t="str">
        <f t="shared" ca="1" si="8"/>
        <v>Elena Clark</v>
      </c>
      <c r="E30" s="73">
        <v>28.02</v>
      </c>
      <c r="F30" s="10">
        <f t="shared" si="9"/>
        <v>8</v>
      </c>
      <c r="H30" s="10">
        <v>2</v>
      </c>
      <c r="I30" s="64">
        <v>44</v>
      </c>
      <c r="J30" s="19" t="str">
        <f>IF(I30="","",VLOOKUP(I30,Teams!$A$12:$B$29,2,FALSE))</f>
        <v>Kilbarchan</v>
      </c>
      <c r="K30" s="106" t="str">
        <f t="shared" ref="K30:K37" ca="1" si="11">IF($I30="","",IF(VLOOKUP(LEFT($J$28, LEN($J$28)-9),INDIRECT("Declarations!$A$1:$BC$19"),VLOOKUP($I30,INDIRECT("Lookup!$A$1:$B$18"),2,FALSE),FALSE)="","No Athlete Declared",VLOOKUP(LEFT($J$28,LEN($J$28)-9),INDIRECT("Declarations!$A$1:$AG$17"),VLOOKUP($I30,INDIRECT("Lookup!$A$1:$B$18"),2,FALSE),FALSE)))</f>
        <v>Ola Zurakowska</v>
      </c>
      <c r="L30" s="73">
        <v>28.56</v>
      </c>
      <c r="M30" s="10">
        <f t="shared" si="10"/>
        <v>8</v>
      </c>
    </row>
    <row r="31" spans="1:13">
      <c r="A31" s="10">
        <v>3</v>
      </c>
      <c r="B31" s="64">
        <v>4</v>
      </c>
      <c r="C31" s="19" t="str">
        <f>IF(B31="","",VLOOKUP(B31,Teams!$A$12:$B$29,2,FALSE))</f>
        <v>Kilbarchan</v>
      </c>
      <c r="D31" s="106" t="str">
        <f t="shared" ca="1" si="8"/>
        <v>Siobhan Dornan</v>
      </c>
      <c r="E31" s="73">
        <v>28.36</v>
      </c>
      <c r="F31" s="10">
        <f t="shared" si="9"/>
        <v>7</v>
      </c>
      <c r="H31" s="10">
        <v>3</v>
      </c>
      <c r="I31" s="64">
        <v>55</v>
      </c>
      <c r="J31" s="19" t="str">
        <f>IF(I31="","",VLOOKUP(I31,Teams!$A$12:$B$29,2,FALSE))</f>
        <v>Kilmarnock</v>
      </c>
      <c r="K31" s="106" t="str">
        <f t="shared" ca="1" si="11"/>
        <v>Abbie Smith</v>
      </c>
      <c r="L31" s="73">
        <v>28.62</v>
      </c>
      <c r="M31" s="10">
        <f t="shared" si="10"/>
        <v>7</v>
      </c>
    </row>
    <row r="32" spans="1:13">
      <c r="A32" s="10">
        <v>4</v>
      </c>
      <c r="B32" s="64">
        <v>5</v>
      </c>
      <c r="C32" s="19" t="str">
        <f>IF(B32="","",VLOOKUP(B32,Teams!$A$12:$B$29,2,FALSE))</f>
        <v>Kilmarnock</v>
      </c>
      <c r="D32" s="106" t="str">
        <f t="shared" ca="1" si="8"/>
        <v>Courtney Goodwin</v>
      </c>
      <c r="E32" s="73">
        <v>29.43</v>
      </c>
      <c r="F32" s="10">
        <f t="shared" si="9"/>
        <v>6</v>
      </c>
      <c r="H32" s="10">
        <v>4</v>
      </c>
      <c r="I32" s="64">
        <v>22</v>
      </c>
      <c r="J32" s="19" t="str">
        <f>IF(I32="","",VLOOKUP(I32,Teams!$A$12:$B$29,2,FALSE))</f>
        <v>Clydesdale Harriers</v>
      </c>
      <c r="K32" s="106" t="str">
        <f t="shared" ca="1" si="11"/>
        <v>Sara Mitchell</v>
      </c>
      <c r="L32" s="73">
        <v>30.18</v>
      </c>
      <c r="M32" s="10">
        <f t="shared" si="10"/>
        <v>6</v>
      </c>
    </row>
    <row r="33" spans="1:13">
      <c r="A33" s="10">
        <v>5</v>
      </c>
      <c r="B33" s="64">
        <v>3</v>
      </c>
      <c r="C33" s="19" t="str">
        <f>IF(B33="","",VLOOKUP(B33,Teams!$A$12:$B$29,2,FALSE))</f>
        <v>Dunfermline T &amp; F Club</v>
      </c>
      <c r="D33" s="106" t="str">
        <f t="shared" ca="1" si="8"/>
        <v>Morgan Robertson</v>
      </c>
      <c r="E33" s="73">
        <v>30.44</v>
      </c>
      <c r="F33" s="10">
        <f t="shared" si="9"/>
        <v>5</v>
      </c>
      <c r="H33" s="10">
        <v>5</v>
      </c>
      <c r="I33" s="64"/>
      <c r="J33" s="19" t="str">
        <f>IF(I33="","",VLOOKUP(I33,Teams!$A$12:$B$29,2,FALSE))</f>
        <v/>
      </c>
      <c r="K33" s="106" t="str">
        <f t="shared" ca="1" si="11"/>
        <v/>
      </c>
      <c r="L33" s="73"/>
      <c r="M33" s="10" t="str">
        <f t="shared" si="10"/>
        <v/>
      </c>
    </row>
    <row r="34" spans="1:13">
      <c r="A34" s="10">
        <v>6</v>
      </c>
      <c r="B34" s="64">
        <v>2</v>
      </c>
      <c r="C34" s="19" t="str">
        <f>IF(B34="","",VLOOKUP(B34,Teams!$A$12:$B$29,2,FALSE))</f>
        <v>Clydesdale Harriers</v>
      </c>
      <c r="D34" s="106" t="str">
        <f t="shared" ca="1" si="8"/>
        <v>Kyla Dorizon</v>
      </c>
      <c r="E34" s="73">
        <v>31.79</v>
      </c>
      <c r="F34" s="10">
        <f t="shared" si="9"/>
        <v>4</v>
      </c>
      <c r="H34" s="10">
        <v>6</v>
      </c>
      <c r="I34" s="64"/>
      <c r="J34" s="19" t="str">
        <f>IF(I34="","",VLOOKUP(I34,Teams!$A$12:$B$29,2,FALSE))</f>
        <v/>
      </c>
      <c r="K34" s="106" t="str">
        <f t="shared" ca="1" si="11"/>
        <v/>
      </c>
      <c r="L34" s="73"/>
      <c r="M34" s="10" t="str">
        <f t="shared" si="10"/>
        <v/>
      </c>
    </row>
    <row r="35" spans="1:13">
      <c r="A35" s="10">
        <v>7</v>
      </c>
      <c r="B35" s="64"/>
      <c r="C35" s="19" t="str">
        <f>IF(B35="","",VLOOKUP(B35,Teams!$A$12:$B$29,2,FALSE))</f>
        <v/>
      </c>
      <c r="D35" s="106" t="str">
        <f t="shared" ca="1" si="8"/>
        <v/>
      </c>
      <c r="E35" s="73"/>
      <c r="F35" s="10" t="str">
        <f t="shared" si="9"/>
        <v/>
      </c>
      <c r="H35" s="10">
        <v>7</v>
      </c>
      <c r="I35" s="64"/>
      <c r="J35" s="19" t="str">
        <f>IF(I35="","",VLOOKUP(I35,Teams!$A$12:$B$29,2,FALSE))</f>
        <v/>
      </c>
      <c r="K35" s="106" t="str">
        <f t="shared" ca="1" si="11"/>
        <v/>
      </c>
      <c r="L35" s="73"/>
      <c r="M35" s="10" t="str">
        <f t="shared" si="10"/>
        <v/>
      </c>
    </row>
    <row r="36" spans="1:13">
      <c r="A36" s="10">
        <v>8</v>
      </c>
      <c r="B36" s="64"/>
      <c r="C36" s="19" t="str">
        <f>IF(B36="","",VLOOKUP(B36,Teams!$A$12:$B$29,2,FALSE))</f>
        <v/>
      </c>
      <c r="D36" s="106" t="str">
        <f t="shared" ca="1" si="8"/>
        <v/>
      </c>
      <c r="E36" s="73"/>
      <c r="F36" s="10" t="str">
        <f t="shared" si="9"/>
        <v/>
      </c>
      <c r="H36" s="10">
        <v>8</v>
      </c>
      <c r="I36" s="64"/>
      <c r="J36" s="19" t="str">
        <f>IF(I36="","",VLOOKUP(I36,Teams!$A$12:$B$29,2,FALSE))</f>
        <v/>
      </c>
      <c r="K36" s="106" t="str">
        <f t="shared" ca="1" si="11"/>
        <v/>
      </c>
      <c r="L36" s="73"/>
      <c r="M36" s="10" t="str">
        <f t="shared" si="10"/>
        <v/>
      </c>
    </row>
    <row r="37" spans="1:13">
      <c r="A37" s="10">
        <v>9</v>
      </c>
      <c r="B37" s="64"/>
      <c r="C37" s="19" t="str">
        <f>IF(B37="","",VLOOKUP(B37,Teams!$A$12:$B$29,2,FALSE))</f>
        <v/>
      </c>
      <c r="D37" s="106" t="str">
        <f t="shared" ca="1" si="8"/>
        <v/>
      </c>
      <c r="E37" s="73"/>
      <c r="F37" s="10" t="str">
        <f t="shared" si="9"/>
        <v/>
      </c>
      <c r="H37" s="10">
        <v>9</v>
      </c>
      <c r="I37" s="64"/>
      <c r="J37" s="19" t="str">
        <f>IF(I37="","",VLOOKUP(I37,Teams!$A$12:$B$29,2,FALSE))</f>
        <v/>
      </c>
      <c r="K37" s="106" t="str">
        <f t="shared" ca="1" si="11"/>
        <v/>
      </c>
      <c r="L37" s="73"/>
      <c r="M37" s="10" t="str">
        <f t="shared" si="10"/>
        <v/>
      </c>
    </row>
    <row r="38" spans="1:13">
      <c r="A38" s="32"/>
      <c r="B38" s="65"/>
      <c r="H38" s="32"/>
      <c r="I38" s="65"/>
    </row>
    <row r="39" spans="1:13">
      <c r="A39" s="13"/>
      <c r="B39" s="63"/>
      <c r="C39" s="116" t="s">
        <v>91</v>
      </c>
      <c r="D39" s="104" t="s">
        <v>206</v>
      </c>
      <c r="E39" s="73"/>
      <c r="F39" s="31" t="s">
        <v>33</v>
      </c>
      <c r="H39" s="13"/>
      <c r="I39" s="63"/>
      <c r="J39" s="116" t="s">
        <v>149</v>
      </c>
      <c r="K39" s="104" t="s">
        <v>207</v>
      </c>
      <c r="L39" s="81"/>
      <c r="M39" s="11" t="s">
        <v>33</v>
      </c>
    </row>
    <row r="40" spans="1:13">
      <c r="A40" s="10">
        <v>1</v>
      </c>
      <c r="B40" s="64">
        <v>4</v>
      </c>
      <c r="C40" s="19" t="str">
        <f>IF(B40="","",VLOOKUP(B40,Teams!$A$12:$B$29,2,FALSE))</f>
        <v>Kilbarchan</v>
      </c>
      <c r="D40" s="106" t="str">
        <f t="shared" ref="D40:D48" ca="1" si="12">IF($B40="","",IF(VLOOKUP(LEFT($C$39, LEN($C$39)-9),INDIRECT("Declarations!$A$1:$BC$19"),VLOOKUP($B40,INDIRECT("Lookup!$A$1:$B$18"),2,FALSE),FALSE)="","No Athlete Declared",VLOOKUP(LEFT($C$39,LEN($C$39)-9),INDIRECT("Declarations!$A$1:$BC$19"),VLOOKUP($B40,INDIRECT("Lookup!$A$1:$B$18"),2,FALSE),FALSE)))</f>
        <v>Stephen Johnson</v>
      </c>
      <c r="E40" s="73">
        <v>22.6</v>
      </c>
      <c r="F40" s="10">
        <f t="shared" ref="F40:F48" si="13">IF(B40="","",10-A40)</f>
        <v>9</v>
      </c>
      <c r="H40" s="10">
        <v>1</v>
      </c>
      <c r="I40" s="64">
        <v>44</v>
      </c>
      <c r="J40" s="19" t="str">
        <f>IF(I40="","",VLOOKUP(I40,Teams!$A$12:$B$29,2,FALSE))</f>
        <v>Kilbarchan</v>
      </c>
      <c r="K40" s="106" t="str">
        <f t="shared" ref="K40:K48" ca="1" si="14">IF($I40="","",IF(VLOOKUP(LEFT($J$39, LEN($J$39)-9),INDIRECT("Declarations!$A$1:$BC$19"),VLOOKUP($I40,INDIRECT("Lookup!$A$1:$B$18"),2,FALSE),FALSE)="","No Athlete Declared",VLOOKUP(LEFT($J$39,LEN($J$39)-9),INDIRECT("Declarations!$A$1:$AG$17"),VLOOKUP($I40,INDIRECT("Lookup!$A$1:$B$18"),2,FALSE),FALSE)))</f>
        <v>Luke O'Neil</v>
      </c>
      <c r="L40" s="73">
        <v>25.39</v>
      </c>
      <c r="M40" s="10">
        <f t="shared" ref="M40:M48" si="15">IF(I40="","",10-H40)</f>
        <v>9</v>
      </c>
    </row>
    <row r="41" spans="1:13">
      <c r="A41" s="10">
        <v>2</v>
      </c>
      <c r="B41" s="64">
        <v>2</v>
      </c>
      <c r="C41" s="19" t="str">
        <f>IF(B41="","",VLOOKUP(B41,Teams!$A$12:$B$29,2,FALSE))</f>
        <v>Clydesdale Harriers</v>
      </c>
      <c r="D41" s="106" t="str">
        <f t="shared" ca="1" si="12"/>
        <v>Declan Osborne</v>
      </c>
      <c r="E41" s="73">
        <v>24.63</v>
      </c>
      <c r="F41" s="10">
        <f t="shared" si="13"/>
        <v>8</v>
      </c>
      <c r="H41" s="10">
        <v>2</v>
      </c>
      <c r="I41" s="64">
        <v>55</v>
      </c>
      <c r="J41" s="19" t="str">
        <f>IF(I41="","",VLOOKUP(I41,Teams!$A$12:$B$29,2,FALSE))</f>
        <v>Kilmarnock</v>
      </c>
      <c r="K41" s="106" t="str">
        <f t="shared" ca="1" si="14"/>
        <v>Shaun McFadzean</v>
      </c>
      <c r="L41" s="73">
        <v>25.74</v>
      </c>
      <c r="M41" s="10">
        <f t="shared" si="15"/>
        <v>8</v>
      </c>
    </row>
    <row r="42" spans="1:13">
      <c r="A42" s="10">
        <v>3</v>
      </c>
      <c r="B42" s="64">
        <v>3</v>
      </c>
      <c r="C42" s="19" t="str">
        <f>IF(B42="","",VLOOKUP(B42,Teams!$A$12:$B$29,2,FALSE))</f>
        <v>Dunfermline T &amp; F Club</v>
      </c>
      <c r="D42" s="106" t="str">
        <f t="shared" ca="1" si="12"/>
        <v>Kieren McDonald</v>
      </c>
      <c r="E42" s="73">
        <v>24.83</v>
      </c>
      <c r="F42" s="10">
        <f t="shared" si="13"/>
        <v>7</v>
      </c>
      <c r="H42" s="10">
        <v>3</v>
      </c>
      <c r="I42" s="64">
        <v>11</v>
      </c>
      <c r="J42" s="19" t="str">
        <f>IF(I42="","",VLOOKUP(I42,Teams!$A$12:$B$29,2,FALSE))</f>
        <v>Ayr Seaforth</v>
      </c>
      <c r="K42" s="106" t="str">
        <f t="shared" ca="1" si="14"/>
        <v>Glen Petrie</v>
      </c>
      <c r="L42" s="73">
        <v>26.7</v>
      </c>
      <c r="M42" s="10">
        <f t="shared" si="15"/>
        <v>7</v>
      </c>
    </row>
    <row r="43" spans="1:13">
      <c r="A43" s="10">
        <v>4</v>
      </c>
      <c r="B43" s="64">
        <v>8</v>
      </c>
      <c r="C43" s="19" t="str">
        <f>IF(B43="","",VLOOKUP(B43,Teams!$A$12:$B$29,2,FALSE))</f>
        <v>Team DG</v>
      </c>
      <c r="D43" s="106" t="str">
        <f t="shared" ca="1" si="12"/>
        <v>Davie Houston</v>
      </c>
      <c r="E43" s="73">
        <v>25.14</v>
      </c>
      <c r="F43" s="10">
        <f t="shared" si="13"/>
        <v>6</v>
      </c>
      <c r="H43" s="10">
        <v>4</v>
      </c>
      <c r="I43" s="64">
        <v>22</v>
      </c>
      <c r="J43" s="19" t="str">
        <f>IF(I43="","",VLOOKUP(I43,Teams!$A$12:$B$29,2,FALSE))</f>
        <v>Clydesdale Harriers</v>
      </c>
      <c r="K43" s="106" t="str">
        <f t="shared" ca="1" si="14"/>
        <v>Oliver Greetham</v>
      </c>
      <c r="L43" s="73">
        <v>29.6</v>
      </c>
      <c r="M43" s="10">
        <f t="shared" si="15"/>
        <v>6</v>
      </c>
    </row>
    <row r="44" spans="1:13">
      <c r="A44" s="10">
        <v>5</v>
      </c>
      <c r="B44" s="64">
        <v>1</v>
      </c>
      <c r="C44" s="19" t="str">
        <f>IF(B44="","",VLOOKUP(B44,Teams!$A$12:$B$29,2,FALSE))</f>
        <v>Ayr Seaforth</v>
      </c>
      <c r="D44" s="106" t="str">
        <f t="shared" ca="1" si="12"/>
        <v>Toby Nixon</v>
      </c>
      <c r="E44" s="73">
        <v>25.52</v>
      </c>
      <c r="F44" s="10">
        <f t="shared" si="13"/>
        <v>5</v>
      </c>
      <c r="H44" s="10">
        <v>5</v>
      </c>
      <c r="I44" s="64"/>
      <c r="J44" s="19" t="str">
        <f>IF(I44="","",VLOOKUP(I44,Teams!$A$12:$B$29,2,FALSE))</f>
        <v/>
      </c>
      <c r="K44" s="106" t="str">
        <f t="shared" ca="1" si="14"/>
        <v/>
      </c>
      <c r="L44" s="73"/>
      <c r="M44" s="10" t="str">
        <f t="shared" si="15"/>
        <v/>
      </c>
    </row>
    <row r="45" spans="1:13">
      <c r="A45" s="10">
        <v>6</v>
      </c>
      <c r="B45" s="64"/>
      <c r="C45" s="19" t="str">
        <f>IF(B45="","",VLOOKUP(B45,Teams!$A$12:$B$29,2,FALSE))</f>
        <v/>
      </c>
      <c r="D45" s="106" t="str">
        <f t="shared" ca="1" si="12"/>
        <v/>
      </c>
      <c r="E45" s="73"/>
      <c r="F45" s="10" t="str">
        <f t="shared" si="13"/>
        <v/>
      </c>
      <c r="H45" s="10">
        <v>6</v>
      </c>
      <c r="I45" s="64"/>
      <c r="J45" s="19" t="str">
        <f>IF(I45="","",VLOOKUP(I45,Teams!$A$12:$B$29,2,FALSE))</f>
        <v/>
      </c>
      <c r="K45" s="106" t="str">
        <f t="shared" ca="1" si="14"/>
        <v/>
      </c>
      <c r="L45" s="73"/>
      <c r="M45" s="10" t="str">
        <f t="shared" si="15"/>
        <v/>
      </c>
    </row>
    <row r="46" spans="1:13">
      <c r="A46" s="10">
        <v>7</v>
      </c>
      <c r="B46" s="64"/>
      <c r="C46" s="19" t="str">
        <f>IF(B46="","",VLOOKUP(B46,Teams!$A$12:$B$29,2,FALSE))</f>
        <v/>
      </c>
      <c r="D46" s="106" t="str">
        <f t="shared" ca="1" si="12"/>
        <v/>
      </c>
      <c r="E46" s="73"/>
      <c r="F46" s="10" t="str">
        <f t="shared" si="13"/>
        <v/>
      </c>
      <c r="H46" s="10">
        <v>7</v>
      </c>
      <c r="I46" s="64"/>
      <c r="J46" s="19" t="str">
        <f>IF(I46="","",VLOOKUP(I46,Teams!$A$12:$B$29,2,FALSE))</f>
        <v/>
      </c>
      <c r="K46" s="106" t="str">
        <f t="shared" ca="1" si="14"/>
        <v/>
      </c>
      <c r="L46" s="73"/>
      <c r="M46" s="10" t="str">
        <f t="shared" si="15"/>
        <v/>
      </c>
    </row>
    <row r="47" spans="1:13">
      <c r="A47" s="10">
        <v>8</v>
      </c>
      <c r="B47" s="64"/>
      <c r="C47" s="19" t="str">
        <f>IF(B47="","",VLOOKUP(B47,Teams!$A$12:$B$29,2,FALSE))</f>
        <v/>
      </c>
      <c r="D47" s="106" t="str">
        <f t="shared" ca="1" si="12"/>
        <v/>
      </c>
      <c r="E47" s="73"/>
      <c r="F47" s="10" t="str">
        <f t="shared" si="13"/>
        <v/>
      </c>
      <c r="H47" s="10">
        <v>8</v>
      </c>
      <c r="I47" s="64"/>
      <c r="J47" s="19" t="str">
        <f>IF(I47="","",VLOOKUP(I47,Teams!$A$12:$B$29,2,FALSE))</f>
        <v/>
      </c>
      <c r="K47" s="106" t="str">
        <f t="shared" ca="1" si="14"/>
        <v/>
      </c>
      <c r="L47" s="73"/>
      <c r="M47" s="10" t="str">
        <f t="shared" si="15"/>
        <v/>
      </c>
    </row>
    <row r="48" spans="1:13">
      <c r="A48" s="10">
        <v>9</v>
      </c>
      <c r="B48" s="64"/>
      <c r="C48" s="19" t="str">
        <f>IF(B48="","",VLOOKUP(B48,Teams!$A$12:$B$29,2,FALSE))</f>
        <v/>
      </c>
      <c r="D48" s="106" t="str">
        <f t="shared" ca="1" si="12"/>
        <v/>
      </c>
      <c r="E48" s="73"/>
      <c r="F48" s="10" t="str">
        <f t="shared" si="13"/>
        <v/>
      </c>
      <c r="H48" s="10">
        <v>9</v>
      </c>
      <c r="I48" s="64"/>
      <c r="J48" s="19" t="str">
        <f>IF(I48="","",VLOOKUP(I48,Teams!$A$12:$B$29,2,FALSE))</f>
        <v/>
      </c>
      <c r="K48" s="106" t="str">
        <f t="shared" ca="1" si="14"/>
        <v/>
      </c>
      <c r="L48" s="73"/>
      <c r="M48" s="10" t="str">
        <f t="shared" si="15"/>
        <v/>
      </c>
    </row>
    <row r="49" spans="1:13">
      <c r="A49" s="32"/>
      <c r="B49" s="65"/>
      <c r="H49" s="32"/>
      <c r="I49" s="65"/>
    </row>
    <row r="50" spans="1:13">
      <c r="A50" s="13"/>
      <c r="B50" s="63"/>
      <c r="C50" s="115" t="s">
        <v>92</v>
      </c>
      <c r="D50" s="72"/>
      <c r="E50" s="73"/>
      <c r="F50" s="31" t="s">
        <v>43</v>
      </c>
      <c r="H50" s="13"/>
      <c r="I50" s="63"/>
      <c r="J50" s="115" t="s">
        <v>93</v>
      </c>
      <c r="K50" s="72"/>
      <c r="L50" s="81"/>
      <c r="M50" s="11" t="s">
        <v>43</v>
      </c>
    </row>
    <row r="51" spans="1:13">
      <c r="A51" s="10">
        <v>1</v>
      </c>
      <c r="B51" s="64">
        <v>2</v>
      </c>
      <c r="C51" s="19" t="str">
        <f>IF(B51="","",VLOOKUP(B51,Teams!$A$12:$B$29,2,FALSE))</f>
        <v>Clydesdale Harriers</v>
      </c>
      <c r="D51" s="106" t="str">
        <f t="shared" ref="D51:D59" ca="1" si="16">IF($B51="","",IF(VLOOKUP(LEFT($C$50, LEN($C$50)-9),INDIRECT("Declarations!$A$1:$BC$19"),VLOOKUP($B51,INDIRECT("Lookup!$A$1:$B$18"),2,FALSE),FALSE)="","No Athlete Declared",VLOOKUP(LEFT($C$50,LEN($C$50)-9),INDIRECT("Declarations!$A$1:$BC$19"),VLOOKUP($B51,INDIRECT("Lookup!$A$1:$B$18"),2,FALSE),FALSE)))</f>
        <v>Katie Flett</v>
      </c>
      <c r="E51" s="73" t="s">
        <v>213</v>
      </c>
      <c r="F51" s="10">
        <f t="shared" ref="F51:F56" si="17">IF(B51="","",10-A51)</f>
        <v>9</v>
      </c>
      <c r="H51" s="10">
        <v>1</v>
      </c>
      <c r="I51" s="64">
        <v>22</v>
      </c>
      <c r="J51" s="19" t="str">
        <f>IF(I51="","",VLOOKUP(I51,Teams!$A$12:$B$29,2,FALSE))</f>
        <v>Clydesdale Harriers</v>
      </c>
      <c r="K51" s="106" t="str">
        <f t="shared" ref="K51:K59" ca="1" si="18">IF($I51="","",IF(VLOOKUP(LEFT($J$50, LEN($J$50)-9),INDIRECT("Declarations!$A$1:$BC$19"),VLOOKUP($I51,INDIRECT("Lookup!$A$1:$B$18"),2,FALSE),FALSE)="","No Athlete Declared",VLOOKUP(LEFT($J$50,LEN($J$50)-9),INDIRECT("Declarations!$A$1:$AG$17"),VLOOKUP($I51,INDIRECT("Lookup!$A$1:$B$18"),2,FALSE),FALSE)))</f>
        <v>Jenny Hyde</v>
      </c>
      <c r="L51" s="73" t="s">
        <v>215</v>
      </c>
      <c r="M51" s="10">
        <f t="shared" ref="M51:M59" si="19">IF(I51="","",10-H51)</f>
        <v>9</v>
      </c>
    </row>
    <row r="52" spans="1:13">
      <c r="A52" s="10">
        <v>2</v>
      </c>
      <c r="B52" s="64">
        <v>5</v>
      </c>
      <c r="C52" s="19" t="str">
        <f>IF(B52="","",VLOOKUP(B52,Teams!$A$12:$B$29,2,FALSE))</f>
        <v>Kilmarnock</v>
      </c>
      <c r="D52" s="106" t="str">
        <f t="shared" ca="1" si="16"/>
        <v>Laura Jedusriak</v>
      </c>
      <c r="E52" s="73" t="s">
        <v>214</v>
      </c>
      <c r="F52" s="10">
        <f t="shared" si="17"/>
        <v>8</v>
      </c>
      <c r="H52" s="10">
        <v>2</v>
      </c>
      <c r="I52" s="64">
        <v>55</v>
      </c>
      <c r="J52" s="19" t="str">
        <f>IF(I52="","",VLOOKUP(I52,Teams!$A$12:$B$29,2,FALSE))</f>
        <v>Kilmarnock</v>
      </c>
      <c r="K52" s="106" t="str">
        <f t="shared" ca="1" si="18"/>
        <v>Courtney Goodwin</v>
      </c>
      <c r="L52" s="73" t="s">
        <v>216</v>
      </c>
      <c r="M52" s="10">
        <f t="shared" si="19"/>
        <v>8</v>
      </c>
    </row>
    <row r="53" spans="1:13">
      <c r="A53" s="10">
        <v>3</v>
      </c>
      <c r="B53" s="64"/>
      <c r="C53" s="19" t="str">
        <f>IF(B53="","",VLOOKUP(B53,Teams!$A$12:$B$29,2,FALSE))</f>
        <v/>
      </c>
      <c r="D53" s="106" t="str">
        <f t="shared" ca="1" si="16"/>
        <v/>
      </c>
      <c r="E53" s="73"/>
      <c r="F53" s="10" t="str">
        <f t="shared" si="17"/>
        <v/>
      </c>
      <c r="H53" s="10">
        <v>3</v>
      </c>
      <c r="I53" s="64"/>
      <c r="J53" s="19" t="str">
        <f>IF(I53="","",VLOOKUP(I53,Teams!$A$12:$B$29,2,FALSE))</f>
        <v/>
      </c>
      <c r="K53" s="106" t="str">
        <f t="shared" ca="1" si="18"/>
        <v/>
      </c>
      <c r="L53" s="73"/>
      <c r="M53" s="10" t="str">
        <f t="shared" si="19"/>
        <v/>
      </c>
    </row>
    <row r="54" spans="1:13">
      <c r="A54" s="10">
        <v>4</v>
      </c>
      <c r="B54" s="64"/>
      <c r="C54" s="19" t="str">
        <f>IF(B54="","",VLOOKUP(B54,Teams!$A$12:$B$29,2,FALSE))</f>
        <v/>
      </c>
      <c r="D54" s="106" t="str">
        <f t="shared" ca="1" si="16"/>
        <v/>
      </c>
      <c r="E54" s="73"/>
      <c r="F54" s="10" t="str">
        <f t="shared" si="17"/>
        <v/>
      </c>
      <c r="H54" s="10">
        <v>4</v>
      </c>
      <c r="I54" s="64"/>
      <c r="J54" s="19" t="str">
        <f>IF(I54="","",VLOOKUP(I54,Teams!$A$12:$B$29,2,FALSE))</f>
        <v/>
      </c>
      <c r="K54" s="106" t="str">
        <f t="shared" ca="1" si="18"/>
        <v/>
      </c>
      <c r="L54" s="73"/>
      <c r="M54" s="10" t="str">
        <f t="shared" si="19"/>
        <v/>
      </c>
    </row>
    <row r="55" spans="1:13">
      <c r="A55" s="10">
        <v>5</v>
      </c>
      <c r="B55" s="64"/>
      <c r="C55" s="19" t="str">
        <f>IF(B55="","",VLOOKUP(B55,Teams!$A$12:$B$29,2,FALSE))</f>
        <v/>
      </c>
      <c r="D55" s="106" t="str">
        <f t="shared" ca="1" si="16"/>
        <v/>
      </c>
      <c r="E55" s="73"/>
      <c r="F55" s="10" t="str">
        <f t="shared" si="17"/>
        <v/>
      </c>
      <c r="H55" s="10">
        <v>5</v>
      </c>
      <c r="I55" s="64"/>
      <c r="J55" s="19" t="str">
        <f>IF(I55="","",VLOOKUP(I55,Teams!$A$12:$B$29,2,FALSE))</f>
        <v/>
      </c>
      <c r="K55" s="106" t="str">
        <f t="shared" ca="1" si="18"/>
        <v/>
      </c>
      <c r="L55" s="73"/>
      <c r="M55" s="10" t="str">
        <f t="shared" si="19"/>
        <v/>
      </c>
    </row>
    <row r="56" spans="1:13">
      <c r="A56" s="10">
        <v>6</v>
      </c>
      <c r="B56" s="64"/>
      <c r="C56" s="19" t="str">
        <f>IF(B56="","",VLOOKUP(B56,Teams!$A$12:$B$29,2,FALSE))</f>
        <v/>
      </c>
      <c r="D56" s="106" t="str">
        <f t="shared" ca="1" si="16"/>
        <v/>
      </c>
      <c r="E56" s="73"/>
      <c r="F56" s="10" t="str">
        <f t="shared" si="17"/>
        <v/>
      </c>
      <c r="H56" s="10">
        <v>6</v>
      </c>
      <c r="I56" s="64"/>
      <c r="J56" s="19" t="str">
        <f>IF(I56="","",VLOOKUP(I56,Teams!$A$12:$B$29,2,FALSE))</f>
        <v/>
      </c>
      <c r="K56" s="106" t="str">
        <f t="shared" ca="1" si="18"/>
        <v/>
      </c>
      <c r="L56" s="73"/>
      <c r="M56" s="10" t="str">
        <f t="shared" si="19"/>
        <v/>
      </c>
    </row>
    <row r="57" spans="1:13">
      <c r="A57" s="10">
        <v>7</v>
      </c>
      <c r="B57" s="64"/>
      <c r="C57" s="19" t="str">
        <f>IF(B57="","",VLOOKUP(B57,Teams!$A$12:$B$29,2,FALSE))</f>
        <v/>
      </c>
      <c r="D57" s="106" t="str">
        <f t="shared" ca="1" si="16"/>
        <v/>
      </c>
      <c r="E57" s="73"/>
      <c r="F57" s="10"/>
      <c r="H57" s="10">
        <v>7</v>
      </c>
      <c r="I57" s="64"/>
      <c r="J57" s="19" t="str">
        <f>IF(I57="","",VLOOKUP(I57,Teams!$A$12:$B$29,2,FALSE))</f>
        <v/>
      </c>
      <c r="K57" s="106" t="str">
        <f t="shared" ca="1" si="18"/>
        <v/>
      </c>
      <c r="L57" s="73"/>
      <c r="M57" s="10" t="str">
        <f t="shared" si="19"/>
        <v/>
      </c>
    </row>
    <row r="58" spans="1:13">
      <c r="A58" s="10">
        <v>8</v>
      </c>
      <c r="B58" s="64"/>
      <c r="C58" s="19" t="str">
        <f>IF(B58="","",VLOOKUP(B58,Teams!$A$12:$B$29,2,FALSE))</f>
        <v/>
      </c>
      <c r="D58" s="106" t="str">
        <f t="shared" ca="1" si="16"/>
        <v/>
      </c>
      <c r="E58" s="73"/>
      <c r="F58" s="10" t="str">
        <f>IF(B58="","",10-A58)</f>
        <v/>
      </c>
      <c r="H58" s="10">
        <v>8</v>
      </c>
      <c r="I58" s="64"/>
      <c r="J58" s="19" t="str">
        <f>IF(I58="","",VLOOKUP(I58,Teams!$A$12:$B$29,2,FALSE))</f>
        <v/>
      </c>
      <c r="K58" s="106" t="str">
        <f t="shared" ca="1" si="18"/>
        <v/>
      </c>
      <c r="L58" s="73"/>
      <c r="M58" s="10" t="str">
        <f t="shared" si="19"/>
        <v/>
      </c>
    </row>
    <row r="59" spans="1:13">
      <c r="A59" s="10">
        <v>9</v>
      </c>
      <c r="B59" s="64"/>
      <c r="C59" s="19" t="str">
        <f>IF(B59="","",VLOOKUP(B59,Teams!$A$12:$B$29,2,FALSE))</f>
        <v/>
      </c>
      <c r="D59" s="106" t="str">
        <f t="shared" ca="1" si="16"/>
        <v/>
      </c>
      <c r="E59" s="73"/>
      <c r="F59" s="10" t="str">
        <f>IF(B59="","",10-A59)</f>
        <v/>
      </c>
      <c r="H59" s="10">
        <v>9</v>
      </c>
      <c r="I59" s="64"/>
      <c r="J59" s="19" t="str">
        <f>IF(I59="","",VLOOKUP(I59,Teams!$A$12:$B$29,2,FALSE))</f>
        <v/>
      </c>
      <c r="K59" s="106" t="str">
        <f t="shared" ca="1" si="18"/>
        <v/>
      </c>
      <c r="L59" s="73"/>
      <c r="M59" s="10" t="str">
        <f t="shared" si="19"/>
        <v/>
      </c>
    </row>
    <row r="60" spans="1:13">
      <c r="A60" s="32"/>
      <c r="B60" s="65"/>
      <c r="H60" s="32"/>
      <c r="I60" s="65"/>
    </row>
    <row r="61" spans="1:13">
      <c r="A61" s="13"/>
      <c r="B61" s="63"/>
      <c r="C61" s="116" t="s">
        <v>94</v>
      </c>
      <c r="D61" s="72"/>
      <c r="E61" s="73"/>
      <c r="F61" s="31" t="s">
        <v>5</v>
      </c>
      <c r="H61" s="13"/>
      <c r="I61" s="63"/>
      <c r="J61" s="116" t="s">
        <v>95</v>
      </c>
      <c r="K61" s="72"/>
      <c r="L61" s="81"/>
      <c r="M61" s="11" t="s">
        <v>5</v>
      </c>
    </row>
    <row r="62" spans="1:13">
      <c r="A62" s="10">
        <v>1</v>
      </c>
      <c r="B62" s="64">
        <v>5</v>
      </c>
      <c r="C62" s="19" t="str">
        <f>IF(B62="","",VLOOKUP(B62,Teams!$A$12:$B$29,2,FALSE))</f>
        <v>Kilmarnock</v>
      </c>
      <c r="D62" s="106" t="str">
        <f t="shared" ref="D62:D70" ca="1" si="20">IF($B62="","",IF(VLOOKUP(LEFT($C$61, LEN($C$61)-9),INDIRECT("Declarations!$A$1:$BC$19"),VLOOKUP($B62,INDIRECT("Lookup!$A$1:$B$18"),2,FALSE),FALSE)="","No Athlete Declared",VLOOKUP(LEFT($C$61,LEN($C$61)-9),INDIRECT("Declarations!$A$1:$BC$19"),VLOOKUP($B62,INDIRECT("Lookup!$A$1:$B$18"),2,FALSE),FALSE)))</f>
        <v>Lewis Ferguson</v>
      </c>
      <c r="E62" s="73" t="s">
        <v>208</v>
      </c>
      <c r="F62" s="10">
        <f t="shared" ref="F62:F70" si="21">IF(B62="","",10-A62)</f>
        <v>9</v>
      </c>
      <c r="H62" s="10">
        <v>1</v>
      </c>
      <c r="I62" s="64">
        <v>44</v>
      </c>
      <c r="J62" s="19" t="str">
        <f>IF(I62="","",VLOOKUP(I62,Teams!$A$12:$B$29,2,FALSE))</f>
        <v>Kilbarchan</v>
      </c>
      <c r="K62" s="106" t="str">
        <f t="shared" ref="K62:K70" ca="1" si="22">IF($I62="","",IF(VLOOKUP(LEFT($J$61, LEN($J$61)-9),INDIRECT("Declarations!$A$1:$BC$19"),VLOOKUP($I62,INDIRECT("Lookup!$A$1:$B$18"),2,FALSE),FALSE)="","No Athlete Declared",VLOOKUP(LEFT($J$61,LEN($J$61)-9),INDIRECT("Declarations!$A$1:$AG$17"),VLOOKUP($I62,INDIRECT("Lookup!$A$1:$B$18"),2,FALSE),FALSE)))</f>
        <v>Martin Burnhope</v>
      </c>
      <c r="L62" s="73" t="s">
        <v>212</v>
      </c>
      <c r="M62" s="10">
        <f t="shared" ref="M62:M70" si="23">IF(I62="","",10-H62)</f>
        <v>9</v>
      </c>
    </row>
    <row r="63" spans="1:13">
      <c r="A63" s="10">
        <v>2</v>
      </c>
      <c r="B63" s="64">
        <v>7</v>
      </c>
      <c r="C63" s="19" t="str">
        <f>IF(B63="","",VLOOKUP(B63,Teams!$A$12:$B$29,2,FALSE))</f>
        <v>Shettleston</v>
      </c>
      <c r="D63" s="106" t="str">
        <f t="shared" ca="1" si="20"/>
        <v>Theo Carter</v>
      </c>
      <c r="E63" s="73" t="s">
        <v>209</v>
      </c>
      <c r="F63" s="10">
        <f t="shared" si="21"/>
        <v>8</v>
      </c>
      <c r="H63" s="10">
        <v>2</v>
      </c>
      <c r="I63" s="64">
        <v>22</v>
      </c>
      <c r="J63" s="19" t="str">
        <f>IF(I63="","",VLOOKUP(I63,Teams!$A$12:$B$29,2,FALSE))</f>
        <v>Clydesdale Harriers</v>
      </c>
      <c r="K63" s="106" t="str">
        <f t="shared" ca="1" si="22"/>
        <v>Declan Osborne</v>
      </c>
      <c r="L63" s="73" t="s">
        <v>211</v>
      </c>
      <c r="M63" s="10">
        <f t="shared" si="23"/>
        <v>8</v>
      </c>
    </row>
    <row r="64" spans="1:13">
      <c r="A64" s="10">
        <v>3</v>
      </c>
      <c r="B64" s="64">
        <v>4</v>
      </c>
      <c r="C64" s="19" t="str">
        <f>IF(B64="","",VLOOKUP(B64,Teams!$A$12:$B$29,2,FALSE))</f>
        <v>Kilbarchan</v>
      </c>
      <c r="D64" s="106" t="str">
        <f t="shared" ca="1" si="20"/>
        <v>Ross Kennedy</v>
      </c>
      <c r="E64" s="73" t="s">
        <v>210</v>
      </c>
      <c r="F64" s="10">
        <f t="shared" si="21"/>
        <v>7</v>
      </c>
      <c r="H64" s="10">
        <v>3</v>
      </c>
      <c r="I64" s="64"/>
      <c r="J64" s="19" t="str">
        <f>IF(I64="","",VLOOKUP(I64,Teams!$A$12:$B$29,2,FALSE))</f>
        <v/>
      </c>
      <c r="K64" s="106" t="str">
        <f t="shared" ca="1" si="22"/>
        <v/>
      </c>
      <c r="L64" s="73"/>
      <c r="M64" s="10" t="str">
        <f t="shared" si="23"/>
        <v/>
      </c>
    </row>
    <row r="65" spans="1:13">
      <c r="A65" s="10">
        <v>4</v>
      </c>
      <c r="B65" s="64">
        <v>2</v>
      </c>
      <c r="C65" s="19" t="str">
        <f>IF(B65="","",VLOOKUP(B65,Teams!$A$12:$B$29,2,FALSE))</f>
        <v>Clydesdale Harriers</v>
      </c>
      <c r="D65" s="106" t="str">
        <f t="shared" ca="1" si="20"/>
        <v>Liam Callan</v>
      </c>
      <c r="E65" s="73" t="s">
        <v>211</v>
      </c>
      <c r="F65" s="10">
        <f t="shared" si="21"/>
        <v>6</v>
      </c>
      <c r="H65" s="10">
        <v>4</v>
      </c>
      <c r="I65" s="64"/>
      <c r="J65" s="19" t="str">
        <f>IF(I65="","",VLOOKUP(I65,Teams!$A$12:$B$29,2,FALSE))</f>
        <v/>
      </c>
      <c r="K65" s="106" t="str">
        <f t="shared" ca="1" si="22"/>
        <v/>
      </c>
      <c r="L65" s="73"/>
      <c r="M65" s="10" t="str">
        <f t="shared" si="23"/>
        <v/>
      </c>
    </row>
    <row r="66" spans="1:13">
      <c r="A66" s="10">
        <v>5</v>
      </c>
      <c r="B66" s="64"/>
      <c r="C66" s="19" t="str">
        <f>IF(B66="","",VLOOKUP(B66,Teams!$A$12:$B$29,2,FALSE))</f>
        <v/>
      </c>
      <c r="D66" s="106" t="str">
        <f t="shared" ca="1" si="20"/>
        <v/>
      </c>
      <c r="E66" s="73"/>
      <c r="F66" s="10" t="str">
        <f t="shared" si="21"/>
        <v/>
      </c>
      <c r="H66" s="10">
        <v>5</v>
      </c>
      <c r="I66" s="64"/>
      <c r="J66" s="19" t="str">
        <f>IF(I66="","",VLOOKUP(I66,Teams!$A$12:$B$29,2,FALSE))</f>
        <v/>
      </c>
      <c r="K66" s="106" t="str">
        <f t="shared" ca="1" si="22"/>
        <v/>
      </c>
      <c r="L66" s="73"/>
      <c r="M66" s="10" t="str">
        <f t="shared" si="23"/>
        <v/>
      </c>
    </row>
    <row r="67" spans="1:13">
      <c r="A67" s="10">
        <v>6</v>
      </c>
      <c r="B67" s="64"/>
      <c r="C67" s="19" t="str">
        <f>IF(B67="","",VLOOKUP(B67,Teams!$A$12:$B$29,2,FALSE))</f>
        <v/>
      </c>
      <c r="D67" s="106" t="str">
        <f t="shared" ca="1" si="20"/>
        <v/>
      </c>
      <c r="E67" s="73"/>
      <c r="F67" s="10" t="str">
        <f t="shared" si="21"/>
        <v/>
      </c>
      <c r="H67" s="10">
        <v>6</v>
      </c>
      <c r="I67" s="64"/>
      <c r="J67" s="19" t="str">
        <f>IF(I67="","",VLOOKUP(I67,Teams!$A$12:$B$29,2,FALSE))</f>
        <v/>
      </c>
      <c r="K67" s="106" t="str">
        <f t="shared" ca="1" si="22"/>
        <v/>
      </c>
      <c r="L67" s="73"/>
      <c r="M67" s="10" t="str">
        <f t="shared" si="23"/>
        <v/>
      </c>
    </row>
    <row r="68" spans="1:13">
      <c r="A68" s="10">
        <v>7</v>
      </c>
      <c r="B68" s="64"/>
      <c r="C68" s="19" t="str">
        <f>IF(B68="","",VLOOKUP(B68,Teams!$A$12:$B$29,2,FALSE))</f>
        <v/>
      </c>
      <c r="D68" s="106" t="str">
        <f t="shared" ca="1" si="20"/>
        <v/>
      </c>
      <c r="E68" s="73"/>
      <c r="F68" s="10" t="str">
        <f t="shared" si="21"/>
        <v/>
      </c>
      <c r="H68" s="10">
        <v>7</v>
      </c>
      <c r="I68" s="64"/>
      <c r="J68" s="19" t="str">
        <f>IF(I68="","",VLOOKUP(I68,Teams!$A$12:$B$29,2,FALSE))</f>
        <v/>
      </c>
      <c r="K68" s="106" t="str">
        <f t="shared" ca="1" si="22"/>
        <v/>
      </c>
      <c r="L68" s="73"/>
      <c r="M68" s="10" t="str">
        <f t="shared" si="23"/>
        <v/>
      </c>
    </row>
    <row r="69" spans="1:13">
      <c r="A69" s="10">
        <v>8</v>
      </c>
      <c r="B69" s="64"/>
      <c r="C69" s="19" t="str">
        <f>IF(B69="","",VLOOKUP(B69,Teams!$A$12:$B$29,2,FALSE))</f>
        <v/>
      </c>
      <c r="D69" s="106" t="str">
        <f t="shared" ca="1" si="20"/>
        <v/>
      </c>
      <c r="E69" s="73"/>
      <c r="F69" s="10" t="str">
        <f t="shared" si="21"/>
        <v/>
      </c>
      <c r="H69" s="10">
        <v>8</v>
      </c>
      <c r="I69" s="64"/>
      <c r="J69" s="19" t="str">
        <f>IF(I69="","",VLOOKUP(I69,Teams!$A$12:$B$29,2,FALSE))</f>
        <v/>
      </c>
      <c r="K69" s="106" t="str">
        <f t="shared" ca="1" si="22"/>
        <v/>
      </c>
      <c r="L69" s="73"/>
      <c r="M69" s="10" t="str">
        <f t="shared" si="23"/>
        <v/>
      </c>
    </row>
    <row r="70" spans="1:13">
      <c r="A70" s="10">
        <v>9</v>
      </c>
      <c r="B70" s="64"/>
      <c r="C70" s="19" t="str">
        <f>IF(B70="","",VLOOKUP(B70,Teams!$A$12:$B$29,2,FALSE))</f>
        <v/>
      </c>
      <c r="D70" s="106" t="str">
        <f t="shared" ca="1" si="20"/>
        <v/>
      </c>
      <c r="E70" s="73"/>
      <c r="F70" s="10" t="str">
        <f t="shared" si="21"/>
        <v/>
      </c>
      <c r="H70" s="10">
        <v>9</v>
      </c>
      <c r="I70" s="64"/>
      <c r="J70" s="19" t="str">
        <f>IF(I70="","",VLOOKUP(I70,Teams!$A$12:$B$29,2,FALSE))</f>
        <v/>
      </c>
      <c r="K70" s="106" t="str">
        <f t="shared" ca="1" si="22"/>
        <v/>
      </c>
      <c r="L70" s="73"/>
      <c r="M70" s="10" t="str">
        <f t="shared" si="23"/>
        <v/>
      </c>
    </row>
    <row r="71" spans="1:13">
      <c r="A71" s="32"/>
      <c r="B71" s="65"/>
      <c r="H71" s="32"/>
      <c r="I71" s="65"/>
    </row>
    <row r="72" spans="1:13">
      <c r="A72" s="13"/>
      <c r="B72" s="63"/>
      <c r="C72" s="115" t="s">
        <v>96</v>
      </c>
      <c r="D72" s="104" t="s">
        <v>218</v>
      </c>
      <c r="E72" s="73"/>
      <c r="F72" s="31" t="s">
        <v>44</v>
      </c>
      <c r="H72" s="13"/>
      <c r="I72" s="63"/>
      <c r="J72" s="115" t="s">
        <v>97</v>
      </c>
      <c r="K72" s="104" t="s">
        <v>219</v>
      </c>
      <c r="L72" s="81"/>
      <c r="M72" s="11" t="s">
        <v>44</v>
      </c>
    </row>
    <row r="73" spans="1:13">
      <c r="A73" s="10">
        <v>1</v>
      </c>
      <c r="B73" s="64">
        <v>6</v>
      </c>
      <c r="C73" s="19" t="str">
        <f>IF(B73="","",VLOOKUP(B73,Teams!$A$12:$B$29,2,FALSE))</f>
        <v>Lasswade</v>
      </c>
      <c r="D73" s="106" t="str">
        <f t="shared" ref="D73:D81" ca="1" si="24">IF($B73="","",IF(VLOOKUP(LEFT($C$72, LEN($C$72)-9),INDIRECT("Declarations!$A$1:$BC$19"),VLOOKUP($B73,INDIRECT("Lookup!$A$1:$B$18"),2,FALSE),FALSE)="","No Athlete Declared",VLOOKUP(LEFT($C$72,LEN($C$72)-9),INDIRECT("Declarations!$A$1:$BC$19"),VLOOKUP($B73,INDIRECT("Lookup!$A$1:$B$18"),2,FALSE),FALSE)))</f>
        <v>Mia Downie</v>
      </c>
      <c r="E73" s="73">
        <v>12.9</v>
      </c>
      <c r="F73" s="10">
        <f t="shared" ref="F73:F81" si="25">IF(B73="","",10-A73)</f>
        <v>9</v>
      </c>
      <c r="H73" s="10">
        <v>1</v>
      </c>
      <c r="I73" s="64">
        <v>55</v>
      </c>
      <c r="J73" s="19" t="str">
        <f>IF(I73="","",VLOOKUP(I73,Teams!$A$12:$B$29,2,FALSE))</f>
        <v>Kilmarnock</v>
      </c>
      <c r="K73" s="106" t="s">
        <v>178</v>
      </c>
      <c r="L73" s="73">
        <v>14.13</v>
      </c>
      <c r="M73" s="10">
        <f t="shared" ref="M73:M81" si="26">IF(I73="","",10-H73)</f>
        <v>9</v>
      </c>
    </row>
    <row r="74" spans="1:13">
      <c r="A74" s="10">
        <v>2</v>
      </c>
      <c r="B74" s="64">
        <v>1</v>
      </c>
      <c r="C74" s="19" t="str">
        <f>IF(B74="","",VLOOKUP(B74,Teams!$A$12:$B$29,2,FALSE))</f>
        <v>Ayr Seaforth</v>
      </c>
      <c r="D74" s="106" t="str">
        <f t="shared" ca="1" si="24"/>
        <v>Sophie Slider</v>
      </c>
      <c r="E74" s="73">
        <v>13.59</v>
      </c>
      <c r="F74" s="10">
        <f t="shared" si="25"/>
        <v>8</v>
      </c>
      <c r="H74" s="10">
        <v>2</v>
      </c>
      <c r="I74" s="64">
        <v>44</v>
      </c>
      <c r="J74" s="19" t="str">
        <f>IF(I74="","",VLOOKUP(I74,Teams!$A$12:$B$29,2,FALSE))</f>
        <v>Kilbarchan</v>
      </c>
      <c r="K74" s="106" t="str">
        <f t="shared" ref="K74:K81" ca="1" si="27">IF($I74="","",IF(VLOOKUP(LEFT($J$72, LEN($J$72)-9),INDIRECT("Declarations!$A$1:$BC$19"),VLOOKUP($I74,INDIRECT("Lookup!$A$1:$B$18"),2,FALSE),FALSE)="","No Athlete Declared",VLOOKUP(LEFT($J$72,LEN($J$72)-9),INDIRECT("Declarations!$A$1:$AG$17"),VLOOKUP($I74,INDIRECT("Lookup!$A$1:$B$18"),2,FALSE),FALSE)))</f>
        <v>Ola Zurakowska</v>
      </c>
      <c r="L74" s="73">
        <v>14.28</v>
      </c>
      <c r="M74" s="10">
        <f t="shared" si="26"/>
        <v>8</v>
      </c>
    </row>
    <row r="75" spans="1:13">
      <c r="A75" s="10">
        <v>3</v>
      </c>
      <c r="B75" s="64">
        <v>4</v>
      </c>
      <c r="C75" s="19" t="str">
        <f>IF(B75="","",VLOOKUP(B75,Teams!$A$12:$B$29,2,FALSE))</f>
        <v>Kilbarchan</v>
      </c>
      <c r="D75" s="106" t="str">
        <f t="shared" ca="1" si="24"/>
        <v>Siobhan Dornan</v>
      </c>
      <c r="E75" s="73">
        <v>13.6</v>
      </c>
      <c r="F75" s="10">
        <f t="shared" si="25"/>
        <v>7</v>
      </c>
      <c r="H75" s="10">
        <v>3</v>
      </c>
      <c r="I75" s="64">
        <v>66</v>
      </c>
      <c r="J75" s="19" t="str">
        <f>IF(I75="","",VLOOKUP(I75,Teams!$A$12:$B$29,2,FALSE))</f>
        <v>Lasswade</v>
      </c>
      <c r="K75" s="106" t="s">
        <v>186</v>
      </c>
      <c r="L75" s="73">
        <v>14.82</v>
      </c>
      <c r="M75" s="10">
        <f t="shared" si="26"/>
        <v>7</v>
      </c>
    </row>
    <row r="76" spans="1:13">
      <c r="A76" s="10">
        <v>4</v>
      </c>
      <c r="B76" s="64">
        <v>2</v>
      </c>
      <c r="C76" s="19" t="str">
        <f>IF(B76="","",VLOOKUP(B76,Teams!$A$12:$B$29,2,FALSE))</f>
        <v>Clydesdale Harriers</v>
      </c>
      <c r="D76" s="106" t="str">
        <f t="shared" ca="1" si="24"/>
        <v>Amy Court</v>
      </c>
      <c r="E76" s="73">
        <v>13.67</v>
      </c>
      <c r="F76" s="10">
        <f t="shared" si="25"/>
        <v>6</v>
      </c>
      <c r="H76" s="10">
        <v>4</v>
      </c>
      <c r="I76" s="64">
        <v>22</v>
      </c>
      <c r="J76" s="19" t="str">
        <f>IF(I76="","",VLOOKUP(I76,Teams!$A$12:$B$29,2,FALSE))</f>
        <v>Clydesdale Harriers</v>
      </c>
      <c r="K76" s="106" t="str">
        <f t="shared" ca="1" si="27"/>
        <v>Sophie Michie</v>
      </c>
      <c r="L76" s="73">
        <v>15.29</v>
      </c>
      <c r="M76" s="10">
        <f t="shared" si="26"/>
        <v>6</v>
      </c>
    </row>
    <row r="77" spans="1:13">
      <c r="A77" s="10">
        <v>5</v>
      </c>
      <c r="B77" s="64">
        <v>5</v>
      </c>
      <c r="C77" s="19" t="str">
        <f>IF(B77="","",VLOOKUP(B77,Teams!$A$12:$B$29,2,FALSE))</f>
        <v>Kilmarnock</v>
      </c>
      <c r="D77" s="106" t="str">
        <f t="shared" ca="1" si="24"/>
        <v>Abbie Smith</v>
      </c>
      <c r="E77" s="73">
        <v>14.23</v>
      </c>
      <c r="F77" s="10">
        <f t="shared" si="25"/>
        <v>5</v>
      </c>
      <c r="H77" s="10">
        <v>5</v>
      </c>
      <c r="I77" s="64"/>
      <c r="J77" s="19" t="str">
        <f>IF(I77="","",VLOOKUP(I77,Teams!$A$12:$B$29,2,FALSE))</f>
        <v/>
      </c>
      <c r="K77" s="106" t="str">
        <f t="shared" ca="1" si="27"/>
        <v/>
      </c>
      <c r="L77" s="73"/>
      <c r="M77" s="10" t="str">
        <f t="shared" si="26"/>
        <v/>
      </c>
    </row>
    <row r="78" spans="1:13">
      <c r="A78" s="10">
        <v>6</v>
      </c>
      <c r="B78" s="64">
        <v>3</v>
      </c>
      <c r="C78" s="19" t="str">
        <f>IF(B78="","",VLOOKUP(B78,Teams!$A$12:$B$29,2,FALSE))</f>
        <v>Dunfermline T &amp; F Club</v>
      </c>
      <c r="D78" s="106" t="str">
        <f t="shared" ca="1" si="24"/>
        <v>Morgan Robertson</v>
      </c>
      <c r="E78" s="73">
        <v>14.48</v>
      </c>
      <c r="F78" s="10">
        <f t="shared" si="25"/>
        <v>4</v>
      </c>
      <c r="H78" s="10">
        <v>6</v>
      </c>
      <c r="I78" s="64"/>
      <c r="J78" s="19" t="str">
        <f>IF(I78="","",VLOOKUP(I78,Teams!$A$12:$B$29,2,FALSE))</f>
        <v/>
      </c>
      <c r="K78" s="106" t="str">
        <f t="shared" ca="1" si="27"/>
        <v/>
      </c>
      <c r="L78" s="73"/>
      <c r="M78" s="10" t="str">
        <f t="shared" si="26"/>
        <v/>
      </c>
    </row>
    <row r="79" spans="1:13">
      <c r="A79" s="10">
        <v>7</v>
      </c>
      <c r="B79" s="64"/>
      <c r="C79" s="19" t="str">
        <f>IF(B79="","",VLOOKUP(B79,Teams!$A$12:$B$29,2,FALSE))</f>
        <v/>
      </c>
      <c r="D79" s="106" t="str">
        <f t="shared" ca="1" si="24"/>
        <v/>
      </c>
      <c r="E79" s="73"/>
      <c r="F79" s="10" t="str">
        <f t="shared" si="25"/>
        <v/>
      </c>
      <c r="H79" s="10">
        <v>7</v>
      </c>
      <c r="I79" s="64"/>
      <c r="J79" s="19" t="str">
        <f>IF(I79="","",VLOOKUP(I79,Teams!$A$12:$B$29,2,FALSE))</f>
        <v/>
      </c>
      <c r="K79" s="106" t="str">
        <f t="shared" ca="1" si="27"/>
        <v/>
      </c>
      <c r="L79" s="73"/>
      <c r="M79" s="10" t="str">
        <f t="shared" si="26"/>
        <v/>
      </c>
    </row>
    <row r="80" spans="1:13">
      <c r="A80" s="10">
        <v>8</v>
      </c>
      <c r="B80" s="64"/>
      <c r="C80" s="19" t="str">
        <f>IF(B80="","",VLOOKUP(B80,Teams!$A$12:$B$29,2,FALSE))</f>
        <v/>
      </c>
      <c r="D80" s="106" t="str">
        <f t="shared" ca="1" si="24"/>
        <v/>
      </c>
      <c r="E80" s="73"/>
      <c r="F80" s="10" t="str">
        <f t="shared" si="25"/>
        <v/>
      </c>
      <c r="H80" s="10">
        <v>8</v>
      </c>
      <c r="I80" s="64"/>
      <c r="J80" s="19" t="str">
        <f>IF(I80="","",VLOOKUP(I80,Teams!$A$12:$B$29,2,FALSE))</f>
        <v/>
      </c>
      <c r="K80" s="106" t="str">
        <f t="shared" ca="1" si="27"/>
        <v/>
      </c>
      <c r="L80" s="73"/>
      <c r="M80" s="10" t="str">
        <f t="shared" si="26"/>
        <v/>
      </c>
    </row>
    <row r="81" spans="1:13">
      <c r="A81" s="10">
        <v>9</v>
      </c>
      <c r="B81" s="64"/>
      <c r="C81" s="19" t="str">
        <f>IF(B81="","",VLOOKUP(B81,Teams!$A$12:$B$29,2,FALSE))</f>
        <v/>
      </c>
      <c r="D81" s="106" t="str">
        <f t="shared" ca="1" si="24"/>
        <v/>
      </c>
      <c r="E81" s="73"/>
      <c r="F81" s="10" t="str">
        <f t="shared" si="25"/>
        <v/>
      </c>
      <c r="H81" s="10">
        <v>9</v>
      </c>
      <c r="I81" s="64"/>
      <c r="J81" s="19" t="str">
        <f>IF(I81="","",VLOOKUP(I81,Teams!$A$12:$B$29,2,FALSE))</f>
        <v/>
      </c>
      <c r="K81" s="106" t="str">
        <f t="shared" ca="1" si="27"/>
        <v/>
      </c>
      <c r="L81" s="73"/>
      <c r="M81" s="10" t="str">
        <f t="shared" si="26"/>
        <v/>
      </c>
    </row>
    <row r="82" spans="1:13">
      <c r="A82" s="32"/>
      <c r="B82" s="65"/>
      <c r="H82" s="32"/>
      <c r="I82" s="65"/>
    </row>
    <row r="83" spans="1:13">
      <c r="A83" s="13"/>
      <c r="B83" s="63"/>
      <c r="C83" s="116" t="s">
        <v>98</v>
      </c>
      <c r="D83" s="104" t="s">
        <v>217</v>
      </c>
      <c r="E83" s="73"/>
      <c r="F83" s="31" t="s">
        <v>8</v>
      </c>
      <c r="H83" s="13"/>
      <c r="I83" s="63"/>
      <c r="J83" s="116" t="s">
        <v>99</v>
      </c>
      <c r="K83" s="104" t="s">
        <v>218</v>
      </c>
      <c r="L83" s="81"/>
      <c r="M83" s="11" t="s">
        <v>8</v>
      </c>
    </row>
    <row r="84" spans="1:13">
      <c r="A84" s="10">
        <v>1</v>
      </c>
      <c r="B84" s="64">
        <v>4</v>
      </c>
      <c r="C84" s="19" t="str">
        <f>IF(B84="","",VLOOKUP(B84,Teams!$A$12:$B$29,2,FALSE))</f>
        <v>Kilbarchan</v>
      </c>
      <c r="D84" s="106" t="str">
        <f t="shared" ref="D84:D92" ca="1" si="28">IF($B84="","",IF(VLOOKUP(LEFT($C$83, LEN($C$83)-9),INDIRECT("Declarations!$A$1:$BC$19"),VLOOKUP($B84,INDIRECT("Lookup!$A$1:$B$18"),2,FALSE),FALSE)="","No Athlete Declared",VLOOKUP(LEFT($C$83,LEN($C$83)-9),INDIRECT("Declarations!$A$1:$BC$19"),VLOOKUP($B84,INDIRECT("Lookup!$A$1:$B$18"),2,FALSE),FALSE)))</f>
        <v>Stephen Johnson</v>
      </c>
      <c r="E84" s="73">
        <v>11.28</v>
      </c>
      <c r="F84" s="10">
        <f t="shared" ref="F84:F92" si="29">IF(B84="","",10-A84)</f>
        <v>9</v>
      </c>
      <c r="H84" s="10">
        <v>1</v>
      </c>
      <c r="I84" s="64">
        <v>11</v>
      </c>
      <c r="J84" s="19" t="str">
        <f>IF(I84="","",VLOOKUP(I84,Teams!$A$12:$B$29,2,FALSE))</f>
        <v>Ayr Seaforth</v>
      </c>
      <c r="K84" s="106" t="str">
        <f t="shared" ref="K84:K92" ca="1" si="30">IF($I84="","",IF(VLOOKUP(LEFT($J$83, LEN($J$83)-9),INDIRECT("Declarations!$A$1:$BC$19"),VLOOKUP($I84,INDIRECT("Lookup!$A$1:$B$18"),2,FALSE),FALSE)="","No Athlete Declared",VLOOKUP(LEFT($J$83,LEN($J$83)-9),INDIRECT("Declarations!$A$1:$AG$17"),VLOOKUP($I84,INDIRECT("Lookup!$A$1:$B$18"),2,FALSE),FALSE)))</f>
        <v>Glen Petrie</v>
      </c>
      <c r="L84" s="73">
        <v>13.16</v>
      </c>
      <c r="M84" s="10">
        <f t="shared" ref="M84:M92" si="31">IF(I84="","",10-H84)</f>
        <v>9</v>
      </c>
    </row>
    <row r="85" spans="1:13">
      <c r="A85" s="10">
        <v>2</v>
      </c>
      <c r="B85" s="64">
        <v>5</v>
      </c>
      <c r="C85" s="19" t="str">
        <f>IF(B85="","",VLOOKUP(B85,Teams!$A$12:$B$29,2,FALSE))</f>
        <v>Kilmarnock</v>
      </c>
      <c r="D85" s="106" t="str">
        <f t="shared" ca="1" si="28"/>
        <v>Josh Smith</v>
      </c>
      <c r="E85" s="73">
        <v>11.7</v>
      </c>
      <c r="F85" s="10">
        <f t="shared" si="29"/>
        <v>8</v>
      </c>
      <c r="H85" s="10">
        <v>2</v>
      </c>
      <c r="I85" s="64">
        <v>55</v>
      </c>
      <c r="J85" s="19" t="str">
        <f>IF(I85="","",VLOOKUP(I85,Teams!$A$12:$B$29,2,FALSE))</f>
        <v>Kilmarnock</v>
      </c>
      <c r="K85" s="106" t="str">
        <f t="shared" ca="1" si="30"/>
        <v>Ally Mitchell</v>
      </c>
      <c r="L85" s="73">
        <v>13.43</v>
      </c>
      <c r="M85" s="10">
        <f t="shared" si="31"/>
        <v>8</v>
      </c>
    </row>
    <row r="86" spans="1:13">
      <c r="A86" s="10">
        <v>3</v>
      </c>
      <c r="B86" s="64">
        <v>3</v>
      </c>
      <c r="C86" s="19" t="str">
        <f>IF(B86="","",VLOOKUP(B86,Teams!$A$12:$B$29,2,FALSE))</f>
        <v>Dunfermline T &amp; F Club</v>
      </c>
      <c r="D86" s="106" t="str">
        <f t="shared" ca="1" si="28"/>
        <v>Kieren McDonald</v>
      </c>
      <c r="E86" s="73">
        <v>12.62</v>
      </c>
      <c r="F86" s="10">
        <f t="shared" si="29"/>
        <v>7</v>
      </c>
      <c r="H86" s="10">
        <v>3</v>
      </c>
      <c r="I86" s="64">
        <v>22</v>
      </c>
      <c r="J86" s="19" t="str">
        <f>IF(I86="","",VLOOKUP(I86,Teams!$A$12:$B$29,2,FALSE))</f>
        <v>Clydesdale Harriers</v>
      </c>
      <c r="K86" s="106" t="str">
        <f t="shared" ca="1" si="30"/>
        <v>Oliver Greetham</v>
      </c>
      <c r="L86" s="73">
        <v>14.59</v>
      </c>
      <c r="M86" s="10">
        <f t="shared" si="31"/>
        <v>7</v>
      </c>
    </row>
    <row r="87" spans="1:13">
      <c r="A87" s="10">
        <v>4</v>
      </c>
      <c r="B87" s="64">
        <v>8</v>
      </c>
      <c r="C87" s="19" t="str">
        <f>IF(B87="","",VLOOKUP(B87,Teams!$A$12:$B$29,2,FALSE))</f>
        <v>Team DG</v>
      </c>
      <c r="D87" s="106" t="str">
        <f t="shared" ca="1" si="28"/>
        <v>Steven Dale-Sunley</v>
      </c>
      <c r="E87" s="73">
        <v>12.99</v>
      </c>
      <c r="F87" s="10">
        <f t="shared" si="29"/>
        <v>6</v>
      </c>
      <c r="H87" s="10">
        <v>4</v>
      </c>
      <c r="I87" s="64"/>
      <c r="J87" s="19" t="str">
        <f>IF(I87="","",VLOOKUP(I87,Teams!$A$12:$B$29,2,FALSE))</f>
        <v/>
      </c>
      <c r="K87" s="106" t="str">
        <f t="shared" ca="1" si="30"/>
        <v/>
      </c>
      <c r="L87" s="73"/>
      <c r="M87" s="10" t="str">
        <f t="shared" si="31"/>
        <v/>
      </c>
    </row>
    <row r="88" spans="1:13">
      <c r="A88" s="10">
        <v>5</v>
      </c>
      <c r="B88" s="64">
        <v>1</v>
      </c>
      <c r="C88" s="19" t="str">
        <f>IF(B88="","",VLOOKUP(B88,Teams!$A$12:$B$29,2,FALSE))</f>
        <v>Ayr Seaforth</v>
      </c>
      <c r="D88" s="106" t="str">
        <f t="shared" ca="1" si="28"/>
        <v>Toby Nixon</v>
      </c>
      <c r="E88" s="73">
        <v>13.09</v>
      </c>
      <c r="F88" s="10">
        <f t="shared" si="29"/>
        <v>5</v>
      </c>
      <c r="H88" s="10">
        <v>5</v>
      </c>
      <c r="I88" s="64"/>
      <c r="J88" s="19" t="str">
        <f>IF(I88="","",VLOOKUP(I88,Teams!$A$12:$B$29,2,FALSE))</f>
        <v/>
      </c>
      <c r="K88" s="106" t="str">
        <f t="shared" ca="1" si="30"/>
        <v/>
      </c>
      <c r="L88" s="73"/>
      <c r="M88" s="10" t="str">
        <f t="shared" si="31"/>
        <v/>
      </c>
    </row>
    <row r="89" spans="1:13">
      <c r="A89" s="10">
        <v>6</v>
      </c>
      <c r="B89" s="64">
        <v>2</v>
      </c>
      <c r="C89" s="19" t="str">
        <f>IF(B89="","",VLOOKUP(B89,Teams!$A$12:$B$29,2,FALSE))</f>
        <v>Clydesdale Harriers</v>
      </c>
      <c r="D89" s="106" t="str">
        <f t="shared" ca="1" si="28"/>
        <v>Liam Callan</v>
      </c>
      <c r="E89" s="73">
        <v>13.94</v>
      </c>
      <c r="F89" s="10">
        <f t="shared" si="29"/>
        <v>4</v>
      </c>
      <c r="H89" s="10">
        <v>6</v>
      </c>
      <c r="I89" s="64"/>
      <c r="J89" s="19" t="str">
        <f>IF(I89="","",VLOOKUP(I89,Teams!$A$12:$B$29,2,FALSE))</f>
        <v/>
      </c>
      <c r="K89" s="106" t="str">
        <f t="shared" ca="1" si="30"/>
        <v/>
      </c>
      <c r="L89" s="73"/>
      <c r="M89" s="10" t="str">
        <f t="shared" si="31"/>
        <v/>
      </c>
    </row>
    <row r="90" spans="1:13">
      <c r="A90" s="10">
        <v>7</v>
      </c>
      <c r="B90" s="64"/>
      <c r="C90" s="19" t="str">
        <f>IF(B90="","",VLOOKUP(B90,Teams!$A$12:$B$29,2,FALSE))</f>
        <v/>
      </c>
      <c r="D90" s="106" t="str">
        <f t="shared" ca="1" si="28"/>
        <v/>
      </c>
      <c r="E90" s="73"/>
      <c r="F90" s="10" t="str">
        <f t="shared" si="29"/>
        <v/>
      </c>
      <c r="H90" s="10">
        <v>7</v>
      </c>
      <c r="I90" s="64"/>
      <c r="J90" s="19" t="str">
        <f>IF(I90="","",VLOOKUP(I90,Teams!$A$12:$B$29,2,FALSE))</f>
        <v/>
      </c>
      <c r="K90" s="106" t="str">
        <f t="shared" ca="1" si="30"/>
        <v/>
      </c>
      <c r="L90" s="73"/>
      <c r="M90" s="10" t="str">
        <f t="shared" si="31"/>
        <v/>
      </c>
    </row>
    <row r="91" spans="1:13">
      <c r="A91" s="10">
        <v>8</v>
      </c>
      <c r="B91" s="64"/>
      <c r="C91" s="19" t="str">
        <f>IF(B91="","",VLOOKUP(B91,Teams!$A$12:$B$29,2,FALSE))</f>
        <v/>
      </c>
      <c r="D91" s="106" t="str">
        <f t="shared" ca="1" si="28"/>
        <v/>
      </c>
      <c r="E91" s="73"/>
      <c r="F91" s="10" t="str">
        <f t="shared" si="29"/>
        <v/>
      </c>
      <c r="H91" s="10">
        <v>8</v>
      </c>
      <c r="I91" s="64"/>
      <c r="J91" s="19" t="str">
        <f>IF(I91="","",VLOOKUP(I91,Teams!$A$12:$B$29,2,FALSE))</f>
        <v/>
      </c>
      <c r="K91" s="106" t="str">
        <f t="shared" ca="1" si="30"/>
        <v/>
      </c>
      <c r="L91" s="73"/>
      <c r="M91" s="10" t="str">
        <f t="shared" si="31"/>
        <v/>
      </c>
    </row>
    <row r="92" spans="1:13">
      <c r="A92" s="10">
        <v>9</v>
      </c>
      <c r="B92" s="64"/>
      <c r="C92" s="19" t="str">
        <f>IF(B92="","",VLOOKUP(B92,Teams!$A$12:$B$29,2,FALSE))</f>
        <v/>
      </c>
      <c r="D92" s="106" t="str">
        <f t="shared" ca="1" si="28"/>
        <v/>
      </c>
      <c r="E92" s="73"/>
      <c r="F92" s="10" t="str">
        <f t="shared" si="29"/>
        <v/>
      </c>
      <c r="H92" s="10">
        <v>9</v>
      </c>
      <c r="I92" s="64"/>
      <c r="J92" s="19" t="str">
        <f>IF(I92="","",VLOOKUP(I92,Teams!$A$12:$B$29,2,FALSE))</f>
        <v/>
      </c>
      <c r="K92" s="106" t="str">
        <f t="shared" ca="1" si="30"/>
        <v/>
      </c>
      <c r="L92" s="73"/>
      <c r="M92" s="10" t="str">
        <f t="shared" si="31"/>
        <v/>
      </c>
    </row>
    <row r="93" spans="1:13">
      <c r="A93" s="32"/>
      <c r="B93" s="65"/>
      <c r="H93" s="32"/>
      <c r="I93" s="65"/>
    </row>
    <row r="94" spans="1:13">
      <c r="A94" s="13"/>
      <c r="B94" s="63"/>
      <c r="C94" s="115" t="s">
        <v>100</v>
      </c>
      <c r="D94" s="72"/>
      <c r="E94" s="73"/>
      <c r="F94" s="31" t="s">
        <v>45</v>
      </c>
      <c r="H94" s="13"/>
      <c r="I94" s="63"/>
      <c r="J94" s="115" t="s">
        <v>101</v>
      </c>
      <c r="K94" s="72"/>
      <c r="L94" s="81"/>
      <c r="M94" s="11" t="s">
        <v>45</v>
      </c>
    </row>
    <row r="95" spans="1:13">
      <c r="A95" s="10">
        <v>1</v>
      </c>
      <c r="B95" s="64">
        <v>7</v>
      </c>
      <c r="C95" s="19" t="str">
        <f>IF(B95="","",VLOOKUP(B95,Teams!$A$12:$B$29,2,FALSE))</f>
        <v>Shettleston</v>
      </c>
      <c r="D95" s="106" t="str">
        <f t="shared" ref="D95:D103" ca="1" si="32">IF($B95="","",IF(VLOOKUP(LEFT($C$94, LEN($C$94)-9),INDIRECT("Declarations!$A$1:$BC$19"),VLOOKUP($B95,INDIRECT("Lookup!$A$1:$B$18"),2,FALSE),FALSE)="","No Athlete Declared",VLOOKUP(LEFT($C$94,LEN($C$94)-9),INDIRECT("Declarations!$A$1:$BC$19"),VLOOKUP($B95,INDIRECT("Lookup!$A$1:$B$18"),2,FALSE),FALSE)))</f>
        <v>Else Hollywood</v>
      </c>
      <c r="E95" s="73" t="s">
        <v>220</v>
      </c>
      <c r="F95" s="10">
        <f t="shared" ref="F95:F103" si="33">IF(B95="","",10-A95)</f>
        <v>9</v>
      </c>
      <c r="H95" s="10">
        <v>1</v>
      </c>
      <c r="I95" s="64">
        <v>22</v>
      </c>
      <c r="J95" s="19" t="str">
        <f>IF(I95="","",VLOOKUP(I95,Teams!$A$12:$B$29,2,FALSE))</f>
        <v>Clydesdale Harriers</v>
      </c>
      <c r="K95" s="106" t="str">
        <f t="shared" ref="K95:K103" ca="1" si="34">IF($I95="","",IF(VLOOKUP(LEFT($J$94, LEN($J$94)-9),INDIRECT("Declarations!$A$1:$BC$19"),VLOOKUP($I95,INDIRECT("Lookup!$A$1:$B$18"),2,FALSE),FALSE)="","No Athlete Declared",VLOOKUP(LEFT($J$94,LEN($J$94)-9),INDIRECT("Declarations!$A$1:$AG$17"),VLOOKUP($I95,INDIRECT("Lookup!$A$1:$B$18"),2,FALSE),FALSE)))</f>
        <v>Amirah Hassan</v>
      </c>
      <c r="L95" s="73" t="s">
        <v>224</v>
      </c>
      <c r="M95" s="10">
        <f t="shared" ref="M95:M103" si="35">IF(I95="","",10-H95)</f>
        <v>9</v>
      </c>
    </row>
    <row r="96" spans="1:13">
      <c r="A96" s="10">
        <v>2</v>
      </c>
      <c r="B96" s="64">
        <v>1</v>
      </c>
      <c r="C96" s="19" t="str">
        <f>IF(B96="","",VLOOKUP(B96,Teams!$A$12:$B$29,2,FALSE))</f>
        <v>Ayr Seaforth</v>
      </c>
      <c r="D96" s="106" t="str">
        <f t="shared" ca="1" si="32"/>
        <v>Morven Hubbard</v>
      </c>
      <c r="E96" s="73" t="s">
        <v>221</v>
      </c>
      <c r="F96" s="10">
        <f t="shared" si="33"/>
        <v>8</v>
      </c>
      <c r="H96" s="10">
        <v>2</v>
      </c>
      <c r="I96" s="64"/>
      <c r="J96" s="19" t="str">
        <f>IF(I96="","",VLOOKUP(I96,Teams!$A$12:$B$29,2,FALSE))</f>
        <v/>
      </c>
      <c r="K96" s="106" t="str">
        <f t="shared" ca="1" si="34"/>
        <v/>
      </c>
      <c r="L96" s="73"/>
      <c r="M96" s="10" t="str">
        <f t="shared" si="35"/>
        <v/>
      </c>
    </row>
    <row r="97" spans="1:13">
      <c r="A97" s="10">
        <v>3</v>
      </c>
      <c r="B97" s="64">
        <v>2</v>
      </c>
      <c r="C97" s="19" t="str">
        <f>IF(B97="","",VLOOKUP(B97,Teams!$A$12:$B$29,2,FALSE))</f>
        <v>Clydesdale Harriers</v>
      </c>
      <c r="D97" s="106" t="str">
        <f t="shared" ca="1" si="32"/>
        <v>Katie Flett</v>
      </c>
      <c r="E97" s="73" t="s">
        <v>222</v>
      </c>
      <c r="F97" s="10">
        <f t="shared" si="33"/>
        <v>7</v>
      </c>
      <c r="H97" s="10">
        <v>3</v>
      </c>
      <c r="I97" s="64"/>
      <c r="J97" s="19" t="str">
        <f>IF(I97="","",VLOOKUP(I97,Teams!$A$12:$B$29,2,FALSE))</f>
        <v/>
      </c>
      <c r="K97" s="106" t="str">
        <f t="shared" ca="1" si="34"/>
        <v/>
      </c>
      <c r="L97" s="73"/>
      <c r="M97" s="10" t="str">
        <f t="shared" si="35"/>
        <v/>
      </c>
    </row>
    <row r="98" spans="1:13">
      <c r="A98" s="10">
        <v>4</v>
      </c>
      <c r="B98" s="64">
        <v>5</v>
      </c>
      <c r="C98" s="19" t="str">
        <f>IF(B98="","",VLOOKUP(B98,Teams!$A$12:$B$29,2,FALSE))</f>
        <v>Kilmarnock</v>
      </c>
      <c r="D98" s="106" t="str">
        <f t="shared" ca="1" si="32"/>
        <v>Laura Jedusriak</v>
      </c>
      <c r="E98" s="73" t="s">
        <v>223</v>
      </c>
      <c r="F98" s="10">
        <f t="shared" si="33"/>
        <v>6</v>
      </c>
      <c r="H98" s="10">
        <v>4</v>
      </c>
      <c r="I98" s="64"/>
      <c r="J98" s="19" t="str">
        <f>IF(I98="","",VLOOKUP(I98,Teams!$A$12:$B$29,2,FALSE))</f>
        <v/>
      </c>
      <c r="K98" s="106" t="str">
        <f t="shared" ca="1" si="34"/>
        <v/>
      </c>
      <c r="L98" s="73"/>
      <c r="M98" s="10" t="str">
        <f t="shared" si="35"/>
        <v/>
      </c>
    </row>
    <row r="99" spans="1:13">
      <c r="A99" s="10">
        <v>5</v>
      </c>
      <c r="B99" s="64"/>
      <c r="C99" s="19" t="str">
        <f>IF(B99="","",VLOOKUP(B99,Teams!$A$12:$B$29,2,FALSE))</f>
        <v/>
      </c>
      <c r="D99" s="106" t="str">
        <f t="shared" ca="1" si="32"/>
        <v/>
      </c>
      <c r="E99" s="73"/>
      <c r="F99" s="10" t="str">
        <f t="shared" si="33"/>
        <v/>
      </c>
      <c r="H99" s="10">
        <v>5</v>
      </c>
      <c r="I99" s="64"/>
      <c r="J99" s="19" t="str">
        <f>IF(I99="","",VLOOKUP(I99,Teams!$A$12:$B$29,2,FALSE))</f>
        <v/>
      </c>
      <c r="K99" s="106" t="str">
        <f t="shared" ca="1" si="34"/>
        <v/>
      </c>
      <c r="L99" s="73"/>
      <c r="M99" s="10" t="str">
        <f t="shared" si="35"/>
        <v/>
      </c>
    </row>
    <row r="100" spans="1:13">
      <c r="A100" s="10">
        <v>6</v>
      </c>
      <c r="B100" s="64"/>
      <c r="C100" s="19" t="str">
        <f>IF(B100="","",VLOOKUP(B100,Teams!$A$12:$B$29,2,FALSE))</f>
        <v/>
      </c>
      <c r="D100" s="106" t="str">
        <f t="shared" ca="1" si="32"/>
        <v/>
      </c>
      <c r="E100" s="73"/>
      <c r="F100" s="10" t="str">
        <f t="shared" si="33"/>
        <v/>
      </c>
      <c r="H100" s="10">
        <v>6</v>
      </c>
      <c r="I100" s="64"/>
      <c r="J100" s="19" t="str">
        <f>IF(I100="","",VLOOKUP(I100,Teams!$A$12:$B$29,2,FALSE))</f>
        <v/>
      </c>
      <c r="K100" s="106" t="str">
        <f t="shared" ca="1" si="34"/>
        <v/>
      </c>
      <c r="L100" s="73"/>
      <c r="M100" s="10" t="str">
        <f t="shared" si="35"/>
        <v/>
      </c>
    </row>
    <row r="101" spans="1:13">
      <c r="A101" s="10">
        <v>7</v>
      </c>
      <c r="B101" s="64"/>
      <c r="C101" s="19" t="str">
        <f>IF(B101="","",VLOOKUP(B101,Teams!$A$12:$B$29,2,FALSE))</f>
        <v/>
      </c>
      <c r="D101" s="106" t="str">
        <f t="shared" ca="1" si="32"/>
        <v/>
      </c>
      <c r="E101" s="73"/>
      <c r="F101" s="10" t="str">
        <f t="shared" si="33"/>
        <v/>
      </c>
      <c r="H101" s="10">
        <v>7</v>
      </c>
      <c r="I101" s="64"/>
      <c r="J101" s="19" t="str">
        <f>IF(I101="","",VLOOKUP(I101,Teams!$A$12:$B$29,2,FALSE))</f>
        <v/>
      </c>
      <c r="K101" s="106" t="str">
        <f t="shared" ca="1" si="34"/>
        <v/>
      </c>
      <c r="L101" s="73"/>
      <c r="M101" s="10" t="str">
        <f t="shared" si="35"/>
        <v/>
      </c>
    </row>
    <row r="102" spans="1:13">
      <c r="A102" s="10">
        <v>8</v>
      </c>
      <c r="B102" s="64"/>
      <c r="C102" s="19" t="str">
        <f>IF(B102="","",VLOOKUP(B102,Teams!$A$12:$B$29,2,FALSE))</f>
        <v/>
      </c>
      <c r="D102" s="106" t="str">
        <f t="shared" ca="1" si="32"/>
        <v/>
      </c>
      <c r="E102" s="73"/>
      <c r="F102" s="10" t="str">
        <f t="shared" si="33"/>
        <v/>
      </c>
      <c r="H102" s="10">
        <v>8</v>
      </c>
      <c r="I102" s="64"/>
      <c r="J102" s="19" t="str">
        <f>IF(I102="","",VLOOKUP(I102,Teams!$A$12:$B$29,2,FALSE))</f>
        <v/>
      </c>
      <c r="K102" s="106" t="str">
        <f t="shared" ca="1" si="34"/>
        <v/>
      </c>
      <c r="L102" s="73"/>
      <c r="M102" s="10" t="str">
        <f t="shared" si="35"/>
        <v/>
      </c>
    </row>
    <row r="103" spans="1:13">
      <c r="A103" s="10">
        <v>9</v>
      </c>
      <c r="B103" s="64"/>
      <c r="C103" s="19" t="str">
        <f>IF(B103="","",VLOOKUP(B103,Teams!$A$12:$B$29,2,FALSE))</f>
        <v/>
      </c>
      <c r="D103" s="106" t="str">
        <f t="shared" ca="1" si="32"/>
        <v/>
      </c>
      <c r="E103" s="73"/>
      <c r="F103" s="10" t="str">
        <f t="shared" si="33"/>
        <v/>
      </c>
      <c r="H103" s="10">
        <v>9</v>
      </c>
      <c r="I103" s="64"/>
      <c r="J103" s="19" t="str">
        <f>IF(I103="","",VLOOKUP(I103,Teams!$A$12:$B$29,2,FALSE))</f>
        <v/>
      </c>
      <c r="K103" s="106" t="str">
        <f t="shared" ca="1" si="34"/>
        <v/>
      </c>
      <c r="L103" s="73"/>
      <c r="M103" s="10" t="str">
        <f t="shared" si="35"/>
        <v/>
      </c>
    </row>
    <row r="104" spans="1:13">
      <c r="A104" s="32"/>
      <c r="B104" s="65"/>
      <c r="H104" s="32"/>
      <c r="I104" s="65"/>
    </row>
    <row r="105" spans="1:13">
      <c r="A105" s="13"/>
      <c r="B105" s="63"/>
      <c r="C105" s="116" t="s">
        <v>102</v>
      </c>
      <c r="D105" s="72"/>
      <c r="E105" s="73"/>
      <c r="F105" s="31" t="s">
        <v>46</v>
      </c>
      <c r="H105" s="13"/>
      <c r="I105" s="63"/>
      <c r="J105" s="116" t="s">
        <v>103</v>
      </c>
      <c r="K105" s="72"/>
      <c r="L105" s="81"/>
      <c r="M105" s="11" t="s">
        <v>46</v>
      </c>
    </row>
    <row r="106" spans="1:13">
      <c r="A106" s="10">
        <v>1</v>
      </c>
      <c r="B106" s="64">
        <v>4</v>
      </c>
      <c r="C106" s="19" t="str">
        <f>IF(B106="","",VLOOKUP(B106,Teams!$A$12:$B$29,2,FALSE))</f>
        <v>Kilbarchan</v>
      </c>
      <c r="D106" s="106" t="str">
        <f t="shared" ref="D106:D114" ca="1" si="36">IF($B106="","",IF(VLOOKUP(LEFT($C$105, LEN($C$105)-9),INDIRECT("Declarations!$A$1:$BC$19"),VLOOKUP($B106,INDIRECT("Lookup!$A$1:$B$18"),2,FALSE),FALSE)="","No Athlete Declared",VLOOKUP(LEFT($C$105,LEN($C$105)-9),INDIRECT("Declarations!$A$1:$BC$19"),VLOOKUP($B106,INDIRECT("Lookup!$A$1:$B$18"),2,FALSE),FALSE)))</f>
        <v>Lewis Barclay</v>
      </c>
      <c r="E106" s="73" t="s">
        <v>225</v>
      </c>
      <c r="F106" s="10">
        <f t="shared" ref="F106:F114" si="37">IF(B106="","",10-A106)</f>
        <v>9</v>
      </c>
      <c r="H106" s="10">
        <v>1</v>
      </c>
      <c r="I106" s="64"/>
      <c r="J106" s="19" t="str">
        <f>IF(I106="","",VLOOKUP(I106,Teams!$A$12:$B$29,2,FALSE))</f>
        <v/>
      </c>
      <c r="K106" s="106" t="str">
        <f t="shared" ref="K106:K114" ca="1" si="38">IF($I106="","",IF(VLOOKUP(LEFT($J$105, LEN($J$105)-9),INDIRECT("Declarations!$A$1:$BC$19"),VLOOKUP($I106,INDIRECT("Lookup!$A$1:$B$18"),2,FALSE),FALSE)="","No Athlete Declared",VLOOKUP(LEFT($J$105,LEN($J$105)-9),INDIRECT("Declarations!$A$1:$AG$17"),VLOOKUP($I106,INDIRECT("Lookup!$A$1:$B$18"),2,FALSE),FALSE)))</f>
        <v/>
      </c>
      <c r="L106" s="73"/>
      <c r="M106" s="10" t="str">
        <f t="shared" ref="M106:M114" si="39">IF(I106="","",10-H106)</f>
        <v/>
      </c>
    </row>
    <row r="107" spans="1:13">
      <c r="A107" s="10">
        <v>2</v>
      </c>
      <c r="B107" s="64">
        <v>3</v>
      </c>
      <c r="C107" s="19" t="str">
        <f>IF(B107="","",VLOOKUP(B107,Teams!$A$12:$B$29,2,FALSE))</f>
        <v>Dunfermline T &amp; F Club</v>
      </c>
      <c r="D107" s="106" t="str">
        <f t="shared" ca="1" si="36"/>
        <v>Elliot Wilkins</v>
      </c>
      <c r="E107" s="73" t="s">
        <v>226</v>
      </c>
      <c r="F107" s="10">
        <f t="shared" si="37"/>
        <v>8</v>
      </c>
      <c r="H107" s="10">
        <v>2</v>
      </c>
      <c r="I107" s="64"/>
      <c r="J107" s="19" t="str">
        <f>IF(I107="","",VLOOKUP(I107,Teams!$A$12:$B$29,2,FALSE))</f>
        <v/>
      </c>
      <c r="K107" s="106" t="str">
        <f t="shared" ca="1" si="38"/>
        <v/>
      </c>
      <c r="L107" s="73"/>
      <c r="M107" s="10" t="str">
        <f t="shared" si="39"/>
        <v/>
      </c>
    </row>
    <row r="108" spans="1:13">
      <c r="A108" s="10">
        <v>3</v>
      </c>
      <c r="B108" s="64">
        <v>8</v>
      </c>
      <c r="C108" s="19" t="str">
        <f>IF(B108="","",VLOOKUP(B108,Teams!$A$12:$B$29,2,FALSE))</f>
        <v>Team DG</v>
      </c>
      <c r="D108" s="106" t="str">
        <f t="shared" ca="1" si="36"/>
        <v>Davie Houston</v>
      </c>
      <c r="E108" s="73" t="s">
        <v>227</v>
      </c>
      <c r="F108" s="10">
        <f t="shared" si="37"/>
        <v>7</v>
      </c>
      <c r="H108" s="10">
        <v>3</v>
      </c>
      <c r="I108" s="64"/>
      <c r="J108" s="19" t="str">
        <f>IF(I108="","",VLOOKUP(I108,Teams!$A$12:$B$29,2,FALSE))</f>
        <v/>
      </c>
      <c r="K108" s="106" t="str">
        <f t="shared" ca="1" si="38"/>
        <v/>
      </c>
      <c r="L108" s="73"/>
      <c r="M108" s="10" t="str">
        <f t="shared" si="39"/>
        <v/>
      </c>
    </row>
    <row r="109" spans="1:13">
      <c r="A109" s="10">
        <v>4</v>
      </c>
      <c r="B109" s="64">
        <v>1</v>
      </c>
      <c r="C109" s="19" t="str">
        <f>IF(B109="","",VLOOKUP(B109,Teams!$A$12:$B$29,2,FALSE))</f>
        <v>Ayr Seaforth</v>
      </c>
      <c r="D109" s="106" t="str">
        <f t="shared" ca="1" si="36"/>
        <v>Euan Bell</v>
      </c>
      <c r="E109" s="73" t="s">
        <v>228</v>
      </c>
      <c r="F109" s="10">
        <f t="shared" si="37"/>
        <v>6</v>
      </c>
      <c r="H109" s="10">
        <v>4</v>
      </c>
      <c r="I109" s="64"/>
      <c r="J109" s="19" t="str">
        <f>IF(I109="","",VLOOKUP(I109,Teams!$A$12:$B$29,2,FALSE))</f>
        <v/>
      </c>
      <c r="K109" s="106" t="str">
        <f t="shared" ca="1" si="38"/>
        <v/>
      </c>
      <c r="L109" s="73"/>
      <c r="M109" s="10" t="str">
        <f t="shared" si="39"/>
        <v/>
      </c>
    </row>
    <row r="110" spans="1:13">
      <c r="A110" s="10">
        <v>5</v>
      </c>
      <c r="B110" s="64">
        <v>6</v>
      </c>
      <c r="C110" s="19" t="str">
        <f>IF(B110="","",VLOOKUP(B110,Teams!$A$12:$B$29,2,FALSE))</f>
        <v>Lasswade</v>
      </c>
      <c r="D110" s="106" t="str">
        <f t="shared" ca="1" si="36"/>
        <v>Alex Porteous</v>
      </c>
      <c r="E110" s="73" t="s">
        <v>229</v>
      </c>
      <c r="F110" s="10">
        <f t="shared" si="37"/>
        <v>5</v>
      </c>
      <c r="H110" s="10">
        <v>5</v>
      </c>
      <c r="I110" s="64"/>
      <c r="J110" s="19" t="str">
        <f>IF(I110="","",VLOOKUP(I110,Teams!$A$12:$B$29,2,FALSE))</f>
        <v/>
      </c>
      <c r="K110" s="106" t="str">
        <f t="shared" ca="1" si="38"/>
        <v/>
      </c>
      <c r="L110" s="73"/>
      <c r="M110" s="10" t="str">
        <f t="shared" si="39"/>
        <v/>
      </c>
    </row>
    <row r="111" spans="1:13">
      <c r="A111" s="10">
        <v>6</v>
      </c>
      <c r="B111" s="64">
        <v>5</v>
      </c>
      <c r="C111" s="19" t="str">
        <f>IF(B111="","",VLOOKUP(B111,Teams!$A$12:$B$29,2,FALSE))</f>
        <v>Kilmarnock</v>
      </c>
      <c r="D111" s="106" t="str">
        <f t="shared" ca="1" si="36"/>
        <v>Ryan Littlejohn</v>
      </c>
      <c r="E111" s="73" t="s">
        <v>230</v>
      </c>
      <c r="F111" s="10">
        <f t="shared" si="37"/>
        <v>4</v>
      </c>
      <c r="H111" s="10">
        <v>6</v>
      </c>
      <c r="I111" s="64"/>
      <c r="J111" s="19" t="str">
        <f>IF(I111="","",VLOOKUP(I111,Teams!$A$12:$B$29,2,FALSE))</f>
        <v/>
      </c>
      <c r="K111" s="106" t="str">
        <f t="shared" ca="1" si="38"/>
        <v/>
      </c>
      <c r="L111" s="73"/>
      <c r="M111" s="10" t="str">
        <f t="shared" si="39"/>
        <v/>
      </c>
    </row>
    <row r="112" spans="1:13">
      <c r="A112" s="10">
        <v>7</v>
      </c>
      <c r="B112" s="64">
        <v>2</v>
      </c>
      <c r="C112" s="19" t="str">
        <f>IF(B112="","",VLOOKUP(B112,Teams!$A$12:$B$29,2,FALSE))</f>
        <v>Clydesdale Harriers</v>
      </c>
      <c r="D112" s="106" t="str">
        <f t="shared" ca="1" si="36"/>
        <v>Liam Callan</v>
      </c>
      <c r="E112" s="73" t="s">
        <v>231</v>
      </c>
      <c r="F112" s="10">
        <f t="shared" si="37"/>
        <v>3</v>
      </c>
      <c r="H112" s="10">
        <v>7</v>
      </c>
      <c r="I112" s="64"/>
      <c r="J112" s="19" t="str">
        <f>IF(I112="","",VLOOKUP(I112,Teams!$A$12:$B$29,2,FALSE))</f>
        <v/>
      </c>
      <c r="K112" s="106" t="str">
        <f t="shared" ca="1" si="38"/>
        <v/>
      </c>
      <c r="L112" s="73"/>
      <c r="M112" s="10" t="str">
        <f t="shared" si="39"/>
        <v/>
      </c>
    </row>
    <row r="113" spans="1:13">
      <c r="A113" s="10">
        <v>8</v>
      </c>
      <c r="B113" s="64"/>
      <c r="C113" s="19" t="str">
        <f>IF(B113="","",VLOOKUP(B113,Teams!$A$12:$B$29,2,FALSE))</f>
        <v/>
      </c>
      <c r="D113" s="106" t="str">
        <f t="shared" ca="1" si="36"/>
        <v/>
      </c>
      <c r="E113" s="73"/>
      <c r="F113" s="10" t="str">
        <f t="shared" si="37"/>
        <v/>
      </c>
      <c r="H113" s="10">
        <v>8</v>
      </c>
      <c r="I113" s="64"/>
      <c r="J113" s="19" t="str">
        <f>IF(I113="","",VLOOKUP(I113,Teams!$A$12:$B$29,2,FALSE))</f>
        <v/>
      </c>
      <c r="K113" s="106" t="str">
        <f t="shared" ca="1" si="38"/>
        <v/>
      </c>
      <c r="L113" s="73"/>
      <c r="M113" s="10" t="str">
        <f t="shared" si="39"/>
        <v/>
      </c>
    </row>
    <row r="114" spans="1:13">
      <c r="A114" s="10">
        <v>9</v>
      </c>
      <c r="B114" s="64"/>
      <c r="C114" s="19" t="str">
        <f>IF(B114="","",VLOOKUP(B114,Teams!$A$12:$B$29,2,FALSE))</f>
        <v/>
      </c>
      <c r="D114" s="106" t="str">
        <f t="shared" ca="1" si="36"/>
        <v/>
      </c>
      <c r="E114" s="73"/>
      <c r="F114" s="10" t="str">
        <f t="shared" si="37"/>
        <v/>
      </c>
      <c r="H114" s="10">
        <v>9</v>
      </c>
      <c r="I114" s="64"/>
      <c r="J114" s="19" t="str">
        <f>IF(I114="","",VLOOKUP(I114,Teams!$A$12:$B$29,2,FALSE))</f>
        <v/>
      </c>
      <c r="K114" s="106" t="str">
        <f t="shared" ca="1" si="38"/>
        <v/>
      </c>
      <c r="L114" s="73"/>
      <c r="M114" s="10" t="str">
        <f t="shared" si="39"/>
        <v/>
      </c>
    </row>
    <row r="115" spans="1:13">
      <c r="A115" s="32"/>
      <c r="B115" s="65"/>
      <c r="H115" s="32"/>
      <c r="I115" s="65"/>
    </row>
    <row r="116" spans="1:13">
      <c r="A116" s="13"/>
      <c r="B116" s="63"/>
      <c r="C116" s="116" t="s">
        <v>104</v>
      </c>
      <c r="D116" s="72"/>
      <c r="E116" s="81"/>
      <c r="F116" s="11" t="s">
        <v>47</v>
      </c>
      <c r="H116" s="13"/>
      <c r="I116" s="63"/>
      <c r="J116" s="115" t="s">
        <v>105</v>
      </c>
      <c r="K116" s="72"/>
      <c r="L116" s="81"/>
      <c r="M116" s="11" t="s">
        <v>48</v>
      </c>
    </row>
    <row r="117" spans="1:13">
      <c r="A117" s="108">
        <v>1</v>
      </c>
      <c r="B117" s="151">
        <v>44</v>
      </c>
      <c r="C117" s="154" t="str">
        <f>IF(B117="","",VLOOKUP(B117,Teams!$A$12:$B$29,2,FALSE))</f>
        <v>Kilbarchan</v>
      </c>
      <c r="D117" s="106" t="str">
        <f ca="1">IF($B117="","",IF(VLOOKUP(LEFT($C$116, LEN($C$116)-9),INDIRECT("Declarations!$A$1:$BC$19"),VLOOKUP($B117,INDIRECT("Lookup!$A$1:$B$18"),2,FALSE),FALSE)="","No Athlete Declared",VLOOKUP(LEFT($C$116,LEN($C$116)-9),INDIRECT("Declarations!$A$1:$BC$19"),VLOOKUP($B117,INDIRECT("Lookup!$A$1:$B$18"),2,FALSE),FALSE)))</f>
        <v>Luke O'Neil</v>
      </c>
      <c r="E117" s="157">
        <v>48.82</v>
      </c>
      <c r="F117" s="160">
        <f>IF(B117="","",10-A117)</f>
        <v>9</v>
      </c>
      <c r="H117" s="108">
        <v>1</v>
      </c>
      <c r="I117" s="151">
        <v>6</v>
      </c>
      <c r="J117" s="154" t="str">
        <f>IF(I117="","",VLOOKUP(I117,Teams!$A$12:$B$29,2,FALSE))</f>
        <v>Lasswade</v>
      </c>
      <c r="K117" s="106" t="str">
        <f ca="1">IF($I117="","",IF(VLOOKUP(LEFT($J$116, LEN($J$116)-9),INDIRECT("Declarations!$A$1:$BC$19"),VLOOKUP($I117,INDIRECT("Lookup!$A$1:$B$18"),2,FALSE),FALSE)="","No Athlete Declared",VLOOKUP(LEFT($J$116,LEN($J$116)-9),INDIRECT("Declarations!$A$1:$BC$19"),VLOOKUP($I117,INDIRECT("Lookup!$A$1:$B$18"),2,FALSE),FALSE)))</f>
        <v>Mia McLean</v>
      </c>
      <c r="L117" s="157">
        <v>53.12</v>
      </c>
      <c r="M117" s="160">
        <f>IF(I117="","",10-H117)</f>
        <v>9</v>
      </c>
    </row>
    <row r="118" spans="1:13">
      <c r="A118" s="109"/>
      <c r="B118" s="152"/>
      <c r="C118" s="155"/>
      <c r="D118" s="106" t="str">
        <f ca="1">IF($B117="","",IF(VLOOKUP(LEFT($C$116, LEN($C$116)-9),INDIRECT("Declarations!$A$1:$BC$19"),VLOOKUP($B117,INDIRECT("Lookup!$A$1:$B$18"),2,FALSE)+1,FALSE)="","No Athlete Declared",VLOOKUP(LEFT($C$116,LEN($C$116)-9),INDIRECT("Declarations!$A$1:$BC$19"),VLOOKUP($B117,INDIRECT("Lookup!$A$1:$B$18"),2,FALSE)+1,FALSE)))</f>
        <v>Theo Mitchell</v>
      </c>
      <c r="E118" s="158"/>
      <c r="F118" s="161"/>
      <c r="H118" s="109"/>
      <c r="I118" s="152"/>
      <c r="J118" s="155"/>
      <c r="K118" s="106" t="str">
        <f ca="1">IF($I117="","",IF(VLOOKUP(LEFT($J$116, LEN($J$116)-9),INDIRECT("Declarations!$A$1:$BC$19"),VLOOKUP($I117,INDIRECT("Lookup!$A$1:$B$18"),2,FALSE)+1,FALSE)="","No Athlete Declared",VLOOKUP(LEFT($J$116,LEN($J$116)-9),INDIRECT("Declarations!$A$1:$BC$19"),VLOOKUP($I117,INDIRECT("Lookup!$A$1:$B$18"),2,FALSE)+1,FALSE)))</f>
        <v>Mia Downie</v>
      </c>
      <c r="L118" s="158"/>
      <c r="M118" s="161"/>
    </row>
    <row r="119" spans="1:13">
      <c r="A119" s="109"/>
      <c r="B119" s="152"/>
      <c r="C119" s="155"/>
      <c r="D119" s="106" t="str">
        <f ca="1">IF($B117="","",IF(VLOOKUP(LEFT($C$116, LEN($C$116)-9),INDIRECT("Declarations!$A$1:$BC$19"),VLOOKUP($B117,INDIRECT("Lookup!$A$1:$B$18"),2,FALSE)+1,FALSE)="","No Athlete Declared",VLOOKUP(LEFT($C$116,LEN($C$116)-9),INDIRECT("Declarations!$A$1:$BC$19"),VLOOKUP($B117,INDIRECT("Lookup!$A$1:$B$18"),2,FALSE)+3,FALSE)))</f>
        <v>Ally Mitchell</v>
      </c>
      <c r="E119" s="158"/>
      <c r="F119" s="161"/>
      <c r="H119" s="109"/>
      <c r="I119" s="152"/>
      <c r="J119" s="155"/>
      <c r="K119" s="106" t="str">
        <f ca="1">IF($I117="","",IF(VLOOKUP(LEFT($J$116, LEN($J$116)-9),INDIRECT("Declarations!$A$1:$BC$19"),VLOOKUP($I117,INDIRECT("Lookup!$A$1:$B$18"),2,FALSE)+1,FALSE)="","No Athlete Declared",VLOOKUP(LEFT($J$116,LEN($J$116)-9),INDIRECT("Declarations!$A$1:$BC$19"),VLOOKUP($I117,INDIRECT("Lookup!$A$1:$B$18"),2,FALSE)+3,FALSE)))</f>
        <v>Aisling Free</v>
      </c>
      <c r="L119" s="158"/>
      <c r="M119" s="161"/>
    </row>
    <row r="120" spans="1:13">
      <c r="A120" s="110"/>
      <c r="B120" s="153"/>
      <c r="C120" s="156"/>
      <c r="D120" s="106" t="str">
        <f ca="1">IF($B117="","",IF(VLOOKUP(LEFT($C$116, LEN($C$116)-9),INDIRECT("Declarations!$A$1:$BC$19"),VLOOKUP($B117,INDIRECT("Lookup!$A$1:$B$18"),2,FALSE),FALSE)="","No Athlete Declared",VLOOKUP(LEFT($C$116,LEN($C$116)-9),INDIRECT("Declarations!$A$1:$BC$19"),VLOOKUP($B117,INDIRECT("Lookup!$A$1:$B$18"),2,FALSE)+4,FALSE)))</f>
        <v>Josh Smith</v>
      </c>
      <c r="E120" s="159"/>
      <c r="F120" s="162"/>
      <c r="H120" s="110"/>
      <c r="I120" s="153"/>
      <c r="J120" s="156"/>
      <c r="K120" s="106" t="str">
        <f ca="1">IF($I117="","",IF(VLOOKUP(LEFT($J$116, LEN($J$116)-9),INDIRECT("Declarations!$A$1:$BC$19"),VLOOKUP($I117,INDIRECT("Lookup!$A$1:$B$18"),2,FALSE),FALSE)="","No Athlete Declared",VLOOKUP(LEFT($J$116,LEN($J$116)-9),INDIRECT("Declarations!$A$1:$BC$19"),VLOOKUP($I117,INDIRECT("Lookup!$A$1:$B$18"),2,FALSE)+4,FALSE)))</f>
        <v>Elena Clark</v>
      </c>
      <c r="L120" s="159"/>
      <c r="M120" s="162"/>
    </row>
    <row r="121" spans="1:13">
      <c r="A121" s="108">
        <v>2</v>
      </c>
      <c r="B121" s="151">
        <v>5</v>
      </c>
      <c r="C121" s="154" t="str">
        <f>IF(B121="","",VLOOKUP(B121,Teams!$A$12:$B$29,2,FALSE))</f>
        <v>Kilmarnock</v>
      </c>
      <c r="D121" s="106" t="str">
        <f ca="1">IF($B121="","",IF(VLOOKUP(LEFT($C$116, LEN($C$116)-9),INDIRECT("Declarations!$A$1:$BC$19"),VLOOKUP($B121,INDIRECT("Lookup!$A$1:$B$18"),2,FALSE),FALSE)="","No Athlete Declared",VLOOKUP(LEFT($C$116,LEN($C$116)-9),INDIRECT("Declarations!$A$1:$BC$19"),VLOOKUP($B121,INDIRECT("Lookup!$A$1:$B$18"),2,FALSE),FALSE)))</f>
        <v>Ally Mitchell</v>
      </c>
      <c r="E121" s="157">
        <v>49.82</v>
      </c>
      <c r="F121" s="160">
        <f>IF(B121="","",10-A121)</f>
        <v>8</v>
      </c>
      <c r="H121" s="108">
        <v>2</v>
      </c>
      <c r="I121" s="151">
        <v>5</v>
      </c>
      <c r="J121" s="154" t="str">
        <f>IF(I121="","",VLOOKUP(I121,Teams!$A$12:$B$29,2,FALSE))</f>
        <v>Kilmarnock</v>
      </c>
      <c r="K121" s="106" t="str">
        <f ca="1">IF($I121="","",IF(VLOOKUP(LEFT($J$116, LEN($J$116)-9),INDIRECT("Declarations!$A$1:$BC$19"),VLOOKUP($I121,INDIRECT("Lookup!$A$1:$B$18"),2,FALSE),FALSE)="","No Athlete Declared",VLOOKUP(LEFT($J$116,LEN($J$116)-9),INDIRECT("Declarations!$A$1:$BC$19"),VLOOKUP($I121,INDIRECT("Lookup!$A$1:$B$18"),2,FALSE),FALSE)))</f>
        <v>Abbie Smith</v>
      </c>
      <c r="L121" s="157">
        <v>55.03</v>
      </c>
      <c r="M121" s="160">
        <f>IF(I121="","",10-H121)</f>
        <v>8</v>
      </c>
    </row>
    <row r="122" spans="1:13">
      <c r="A122" s="109"/>
      <c r="B122" s="152"/>
      <c r="C122" s="155"/>
      <c r="D122" s="106" t="str">
        <f ca="1">IF($B121="","",IF(VLOOKUP(LEFT($C$116, LEN($C$116)-9),INDIRECT("Declarations!$A$1:$BC$19"),VLOOKUP($B121,INDIRECT("Lookup!$A$1:$B$18"),2,FALSE)+1,FALSE)="","No Athlete Declared",VLOOKUP(LEFT($C$116,LEN($C$116)-9),INDIRECT("Declarations!$A$1:$BC$19"),VLOOKUP($B121,INDIRECT("Lookup!$A$1:$B$18"),2,FALSE)+1,FALSE)))</f>
        <v>Josh Smith</v>
      </c>
      <c r="E122" s="158"/>
      <c r="F122" s="161"/>
      <c r="H122" s="109"/>
      <c r="I122" s="152"/>
      <c r="J122" s="155"/>
      <c r="K122" s="106" t="str">
        <f ca="1">IF($I121="","",IF(VLOOKUP(LEFT($J$116, LEN($J$116)-9),INDIRECT("Declarations!$A$1:$BC$19"),VLOOKUP($I121,INDIRECT("Lookup!$A$1:$B$18"),2,FALSE)+1,FALSE)="","No Athlete Declared",VLOOKUP(LEFT($J$116,LEN($J$116)-9),INDIRECT("Declarations!$A$1:$BC$19"),VLOOKUP($I121,INDIRECT("Lookup!$A$1:$B$18"),2,FALSE)+1,FALSE)))</f>
        <v>Courtney Goodwin</v>
      </c>
      <c r="L122" s="158"/>
      <c r="M122" s="161"/>
    </row>
    <row r="123" spans="1:13">
      <c r="A123" s="109"/>
      <c r="B123" s="152"/>
      <c r="C123" s="155"/>
      <c r="D123" s="106" t="str">
        <f ca="1">IF($B121="","",IF(VLOOKUP(LEFT($C$116, LEN($C$116)-9),INDIRECT("Declarations!$A$1:$BC$19"),VLOOKUP($B121,INDIRECT("Lookup!$A$1:$B$18"),2,FALSE)+1,FALSE)="","No Athlete Declared",VLOOKUP(LEFT($C$116,LEN($C$116)-9),INDIRECT("Declarations!$A$1:$BC$19"),VLOOKUP($B121,INDIRECT("Lookup!$A$1:$B$18"),2,FALSE)+3,FALSE)))</f>
        <v>Charlie Hodgart</v>
      </c>
      <c r="E123" s="158"/>
      <c r="F123" s="161"/>
      <c r="H123" s="109"/>
      <c r="I123" s="152"/>
      <c r="J123" s="155"/>
      <c r="K123" s="106" t="str">
        <f ca="1">IF($I121="","",IF(VLOOKUP(LEFT($J$116, LEN($J$116)-9),INDIRECT("Declarations!$A$1:$BC$19"),VLOOKUP($I121,INDIRECT("Lookup!$A$1:$B$18"),2,FALSE)+1,FALSE)="","No Athlete Declared",VLOOKUP(LEFT($J$116,LEN($J$116)-9),INDIRECT("Declarations!$A$1:$BC$19"),VLOOKUP($I121,INDIRECT("Lookup!$A$1:$B$18"),2,FALSE)+3,FALSE)))</f>
        <v>Ava Heron</v>
      </c>
      <c r="L123" s="158"/>
      <c r="M123" s="161"/>
    </row>
    <row r="124" spans="1:13">
      <c r="A124" s="110"/>
      <c r="B124" s="153"/>
      <c r="C124" s="156"/>
      <c r="D124" s="106" t="str">
        <f ca="1">IF($B121="","",IF(VLOOKUP(LEFT($C$116, LEN($C$116)-9),INDIRECT("Declarations!$A$1:$BC$19"),VLOOKUP($B121,INDIRECT("Lookup!$A$1:$B$18"),2,FALSE),FALSE)="","No Athlete Declared",VLOOKUP(LEFT($C$116,LEN($C$116)-9),INDIRECT("Declarations!$A$1:$BC$19"),VLOOKUP($B121,INDIRECT("Lookup!$A$1:$B$18"),2,FALSE)+4,FALSE)))</f>
        <v>Shaun McFadzean</v>
      </c>
      <c r="E124" s="159"/>
      <c r="F124" s="162"/>
      <c r="H124" s="110"/>
      <c r="I124" s="153"/>
      <c r="J124" s="156"/>
      <c r="K124" s="106" t="str">
        <f ca="1">IF($I121="","",IF(VLOOKUP(LEFT($J$116, LEN($J$116)-9),INDIRECT("Declarations!$A$1:$BC$19"),VLOOKUP($I121,INDIRECT("Lookup!$A$1:$B$18"),2,FALSE),FALSE)="","No Athlete Declared",VLOOKUP(LEFT($J$116,LEN($J$116)-9),INDIRECT("Declarations!$A$1:$BC$19"),VLOOKUP($I121,INDIRECT("Lookup!$A$1:$B$18"),2,FALSE)+4,FALSE)))</f>
        <v>Emily O'Shea</v>
      </c>
      <c r="L124" s="159"/>
      <c r="M124" s="162"/>
    </row>
    <row r="125" spans="1:13">
      <c r="A125" s="108">
        <v>3</v>
      </c>
      <c r="B125" s="151"/>
      <c r="C125" s="154" t="str">
        <f>IF(B125="","",VLOOKUP(B125,Teams!$A$12:$B$29,2,FALSE))</f>
        <v/>
      </c>
      <c r="D125" s="106" t="str">
        <f ca="1">IF($B125="","",IF(VLOOKUP(LEFT($C$116, LEN($C$116)-9),INDIRECT("Declarations!$A$1:$BC$19"),VLOOKUP($B125,INDIRECT("Lookup!$A$1:$B$18"),2,FALSE),FALSE)="","No Athlete Declared",VLOOKUP(LEFT($C$116,LEN($C$116)-9),INDIRECT("Declarations!$A$1:$BC$19"),VLOOKUP($B125,INDIRECT("Lookup!$A$1:$B$18"),2,FALSE),FALSE)))</f>
        <v/>
      </c>
      <c r="E125" s="157"/>
      <c r="F125" s="160" t="str">
        <f>IF(B125="","",10-A125)</f>
        <v/>
      </c>
      <c r="H125" s="108">
        <v>3</v>
      </c>
      <c r="I125" s="151">
        <v>2</v>
      </c>
      <c r="J125" s="154" t="str">
        <f>IF(I125="","",VLOOKUP(I125,Teams!$A$12:$B$29,2,FALSE))</f>
        <v>Clydesdale Harriers</v>
      </c>
      <c r="K125" s="106" t="str">
        <f ca="1">IF($I125="","",IF(VLOOKUP(LEFT($J$116, LEN($J$116)-9),INDIRECT("Declarations!$A$1:$BC$19"),VLOOKUP($I125,INDIRECT("Lookup!$A$1:$B$18"),2,FALSE),FALSE)="","No Athlete Declared",VLOOKUP(LEFT($J$116,LEN($J$116)-9),INDIRECT("Declarations!$A$1:$BC$19"),VLOOKUP($I125,INDIRECT("Lookup!$A$1:$B$18"),2,FALSE),FALSE)))</f>
        <v>Jenny Hyde</v>
      </c>
      <c r="L125" s="157">
        <v>55.42</v>
      </c>
      <c r="M125" s="160">
        <f>IF(I125="","",10-H125)</f>
        <v>7</v>
      </c>
    </row>
    <row r="126" spans="1:13">
      <c r="A126" s="109"/>
      <c r="B126" s="152"/>
      <c r="C126" s="155"/>
      <c r="D126" s="106" t="str">
        <f ca="1">IF($B125="","",IF(VLOOKUP(LEFT($C$116, LEN($C$116)-9),INDIRECT("Declarations!$A$1:$BC$19"),VLOOKUP($B125,INDIRECT("Lookup!$A$1:$B$18"),2,FALSE)+1,FALSE)="","No Athlete Declared",VLOOKUP(LEFT($C$116,LEN($C$116)-9),INDIRECT("Declarations!$A$1:$BC$19"),VLOOKUP($B125,INDIRECT("Lookup!$A$1:$B$18"),2,FALSE)+1,FALSE)))</f>
        <v/>
      </c>
      <c r="E126" s="158"/>
      <c r="F126" s="161"/>
      <c r="H126" s="109"/>
      <c r="I126" s="152"/>
      <c r="J126" s="155"/>
      <c r="K126" s="106" t="str">
        <f ca="1">IF($I125="","",IF(VLOOKUP(LEFT($J$116, LEN($J$116)-9),INDIRECT("Declarations!$A$1:$BC$19"),VLOOKUP($I125,INDIRECT("Lookup!$A$1:$B$18"),2,FALSE)+1,FALSE)="","No Athlete Declared",VLOOKUP(LEFT($J$116,LEN($J$116)-9),INDIRECT("Declarations!$A$1:$BC$19"),VLOOKUP($I125,INDIRECT("Lookup!$A$1:$B$18"),2,FALSE)+1,FALSE)))</f>
        <v>Amy Court</v>
      </c>
      <c r="L126" s="158"/>
      <c r="M126" s="161"/>
    </row>
    <row r="127" spans="1:13">
      <c r="A127" s="109"/>
      <c r="B127" s="152"/>
      <c r="C127" s="155"/>
      <c r="D127" s="106" t="str">
        <f ca="1">IF($B125="","",IF(VLOOKUP(LEFT($C$116, LEN($C$116)-9),INDIRECT("Declarations!$A$1:$BC$19"),VLOOKUP($B125,INDIRECT("Lookup!$A$1:$B$18"),2,FALSE)+1,FALSE)="","No Athlete Declared",VLOOKUP(LEFT($C$116,LEN($C$116)-9),INDIRECT("Declarations!$A$1:$BC$19"),VLOOKUP($B125,INDIRECT("Lookup!$A$1:$B$18"),2,FALSE)+3,FALSE)))</f>
        <v/>
      </c>
      <c r="E127" s="158"/>
      <c r="F127" s="161"/>
      <c r="H127" s="109"/>
      <c r="I127" s="152"/>
      <c r="J127" s="155"/>
      <c r="K127" s="106" t="str">
        <f ca="1">IF($I125="","",IF(VLOOKUP(LEFT($J$116, LEN($J$116)-9),INDIRECT("Declarations!$A$1:$BC$19"),VLOOKUP($I125,INDIRECT("Lookup!$A$1:$B$18"),2,FALSE)+1,FALSE)="","No Athlete Declared",VLOOKUP(LEFT($J$116,LEN($J$116)-9),INDIRECT("Declarations!$A$1:$BC$19"),VLOOKUP($I125,INDIRECT("Lookup!$A$1:$B$18"),2,FALSE)+3,FALSE)))</f>
        <v>Sophie Michie</v>
      </c>
      <c r="L127" s="158"/>
      <c r="M127" s="161"/>
    </row>
    <row r="128" spans="1:13">
      <c r="A128" s="110"/>
      <c r="B128" s="153"/>
      <c r="C128" s="156"/>
      <c r="D128" s="106" t="str">
        <f ca="1">IF($B125="","",IF(VLOOKUP(LEFT($C$116, LEN($C$116)-9),INDIRECT("Declarations!$A$1:$BC$19"),VLOOKUP($B125,INDIRECT("Lookup!$A$1:$B$18"),2,FALSE),FALSE)="","No Athlete Declared",VLOOKUP(LEFT($C$116,LEN($C$116)-9),INDIRECT("Declarations!$A$1:$BC$19"),VLOOKUP($B125,INDIRECT("Lookup!$A$1:$B$18"),2,FALSE)+4,FALSE)))</f>
        <v/>
      </c>
      <c r="E128" s="159"/>
      <c r="F128" s="162"/>
      <c r="H128" s="110"/>
      <c r="I128" s="153"/>
      <c r="J128" s="156"/>
      <c r="K128" s="106" t="str">
        <f ca="1">IF($I125="","",IF(VLOOKUP(LEFT($J$116, LEN($J$116)-9),INDIRECT("Declarations!$A$1:$BC$19"),VLOOKUP($I125,INDIRECT("Lookup!$A$1:$B$18"),2,FALSE),FALSE)="","No Athlete Declared",VLOOKUP(LEFT($J$116,LEN($J$116)-9),INDIRECT("Declarations!$A$1:$BC$19"),VLOOKUP($I125,INDIRECT("Lookup!$A$1:$B$18"),2,FALSE)+4,FALSE)))</f>
        <v>Sarah Mitchell</v>
      </c>
      <c r="L128" s="159"/>
      <c r="M128" s="162"/>
    </row>
    <row r="129" spans="1:13">
      <c r="A129" s="108">
        <v>4</v>
      </c>
      <c r="B129" s="151"/>
      <c r="C129" s="154" t="str">
        <f>IF(B129="","",VLOOKUP(B129,Teams!$A$12:$B$29,2,FALSE))</f>
        <v/>
      </c>
      <c r="D129" s="106" t="str">
        <f ca="1">IF($B129="","",IF(VLOOKUP(LEFT($C$116, LEN($C$116)-9),INDIRECT("Declarations!$A$1:$BC$19"),VLOOKUP($B129,INDIRECT("Lookup!$A$1:$B$18"),2,FALSE),FALSE)="","No Athlete Declared",VLOOKUP(LEFT($C$116,LEN($C$116)-9),INDIRECT("Declarations!$A$1:$BC$19"),VLOOKUP($B129,INDIRECT("Lookup!$A$1:$B$18"),2,FALSE),FALSE)))</f>
        <v/>
      </c>
      <c r="E129" s="157"/>
      <c r="F129" s="160" t="str">
        <f>IF(B129="","",10-A129)</f>
        <v/>
      </c>
      <c r="H129" s="108">
        <v>4</v>
      </c>
      <c r="I129" s="151"/>
      <c r="J129" s="154" t="str">
        <f>IF(I129="","",VLOOKUP(I129,Teams!$A$12:$B$29,2,FALSE))</f>
        <v/>
      </c>
      <c r="K129" s="106" t="str">
        <f ca="1">IF($I129="","",IF(VLOOKUP(LEFT($J$116, LEN($J$116)-9),INDIRECT("Declarations!$A$1:$BC$19"),VLOOKUP($I129,INDIRECT("Lookup!$A$1:$B$18"),2,FALSE),FALSE)="","No Athlete Declared",VLOOKUP(LEFT($J$116,LEN($J$116)-9),INDIRECT("Declarations!$A$1:$BC$19"),VLOOKUP($I129,INDIRECT("Lookup!$A$1:$B$18"),2,FALSE),FALSE)))</f>
        <v/>
      </c>
      <c r="L129" s="157"/>
      <c r="M129" s="160" t="str">
        <f>IF(I129="","",10-H129)</f>
        <v/>
      </c>
    </row>
    <row r="130" spans="1:13">
      <c r="A130" s="109"/>
      <c r="B130" s="152"/>
      <c r="C130" s="155"/>
      <c r="D130" s="106" t="str">
        <f ca="1">IF($B129="","",IF(VLOOKUP(LEFT($C$116, LEN($C$116)-9),INDIRECT("Declarations!$A$1:$BC$19"),VLOOKUP($B129,INDIRECT("Lookup!$A$1:$B$18"),2,FALSE)+1,FALSE)="","No Athlete Declared",VLOOKUP(LEFT($C$116,LEN($C$116)-9),INDIRECT("Declarations!$A$1:$BC$19"),VLOOKUP($B129,INDIRECT("Lookup!$A$1:$B$18"),2,FALSE)+1,FALSE)))</f>
        <v/>
      </c>
      <c r="E130" s="158"/>
      <c r="F130" s="161"/>
      <c r="H130" s="109"/>
      <c r="I130" s="152"/>
      <c r="J130" s="155"/>
      <c r="K130" s="106" t="str">
        <f ca="1">IF($I129="","",IF(VLOOKUP(LEFT($J$116, LEN($J$116)-9),INDIRECT("Declarations!$A$1:$BC$19"),VLOOKUP($I129,INDIRECT("Lookup!$A$1:$B$18"),2,FALSE)+1,FALSE)="","No Athlete Declared",VLOOKUP(LEFT($J$116,LEN($J$116)-9),INDIRECT("Declarations!$A$1:$BC$19"),VLOOKUP($I129,INDIRECT("Lookup!$A$1:$B$18"),2,FALSE)+1,FALSE)))</f>
        <v/>
      </c>
      <c r="L130" s="158"/>
      <c r="M130" s="161"/>
    </row>
    <row r="131" spans="1:13">
      <c r="A131" s="109"/>
      <c r="B131" s="152"/>
      <c r="C131" s="155"/>
      <c r="D131" s="106" t="str">
        <f ca="1">IF($B129="","",IF(VLOOKUP(LEFT($C$116, LEN($C$116)-9),INDIRECT("Declarations!$A$1:$BC$19"),VLOOKUP($B129,INDIRECT("Lookup!$A$1:$B$18"),2,FALSE)+1,FALSE)="","No Athlete Declared",VLOOKUP(LEFT($C$116,LEN($C$116)-9),INDIRECT("Declarations!$A$1:$BC$19"),VLOOKUP($B129,INDIRECT("Lookup!$A$1:$B$18"),2,FALSE)+3,FALSE)))</f>
        <v/>
      </c>
      <c r="E131" s="158"/>
      <c r="F131" s="161"/>
      <c r="H131" s="109"/>
      <c r="I131" s="152"/>
      <c r="J131" s="155"/>
      <c r="K131" s="106" t="str">
        <f ca="1">IF($I129="","",IF(VLOOKUP(LEFT($J$116, LEN($J$116)-9),INDIRECT("Declarations!$A$1:$BC$19"),VLOOKUP($I129,INDIRECT("Lookup!$A$1:$B$18"),2,FALSE)+1,FALSE)="","No Athlete Declared",VLOOKUP(LEFT($J$116,LEN($J$116)-9),INDIRECT("Declarations!$A$1:$BC$19"),VLOOKUP($I129,INDIRECT("Lookup!$A$1:$B$18"),2,FALSE)+3,FALSE)))</f>
        <v/>
      </c>
      <c r="L131" s="158"/>
      <c r="M131" s="161"/>
    </row>
    <row r="132" spans="1:13">
      <c r="A132" s="110"/>
      <c r="B132" s="153"/>
      <c r="C132" s="156"/>
      <c r="D132" s="106" t="str">
        <f ca="1">IF($B129="","",IF(VLOOKUP(LEFT($C$116, LEN($C$116)-9),INDIRECT("Declarations!$A$1:$BC$19"),VLOOKUP($B129,INDIRECT("Lookup!$A$1:$B$18"),2,FALSE),FALSE)="","No Athlete Declared",VLOOKUP(LEFT($C$116,LEN($C$116)-9),INDIRECT("Declarations!$A$1:$BC$19"),VLOOKUP($B129,INDIRECT("Lookup!$A$1:$B$18"),2,FALSE)+4,FALSE)))</f>
        <v/>
      </c>
      <c r="E132" s="159"/>
      <c r="F132" s="162"/>
      <c r="H132" s="110"/>
      <c r="I132" s="153"/>
      <c r="J132" s="156"/>
      <c r="K132" s="106" t="str">
        <f ca="1">IF($I129="","",IF(VLOOKUP(LEFT($J$116, LEN($J$116)-9),INDIRECT("Declarations!$A$1:$BC$19"),VLOOKUP($I129,INDIRECT("Lookup!$A$1:$B$18"),2,FALSE),FALSE)="","No Athlete Declared",VLOOKUP(LEFT($J$116,LEN($J$116)-9),INDIRECT("Declarations!$A$1:$BC$19"),VLOOKUP($I129,INDIRECT("Lookup!$A$1:$B$18"),2,FALSE)+4,FALSE)))</f>
        <v/>
      </c>
      <c r="L132" s="159"/>
      <c r="M132" s="162"/>
    </row>
    <row r="133" spans="1:13">
      <c r="A133" s="108">
        <v>5</v>
      </c>
      <c r="B133" s="151"/>
      <c r="C133" s="154" t="str">
        <f>IF(B133="","",VLOOKUP(B133,Teams!$A$12:$B$29,2,FALSE))</f>
        <v/>
      </c>
      <c r="D133" s="106" t="str">
        <f ca="1">IF($B133="","",IF(VLOOKUP(LEFT($C$116, LEN($C$116)-9),INDIRECT("Declarations!$A$1:$BC$19"),VLOOKUP($B133,INDIRECT("Lookup!$A$1:$B$18"),2,FALSE),FALSE)="","No Athlete Declared",VLOOKUP(LEFT($C$116,LEN($C$116)-9),INDIRECT("Declarations!$A$1:$BC$19"),VLOOKUP($B133,INDIRECT("Lookup!$A$1:$B$18"),2,FALSE),FALSE)))</f>
        <v/>
      </c>
      <c r="E133" s="157"/>
      <c r="F133" s="160" t="str">
        <f>IF(B133="","",10-A133)</f>
        <v/>
      </c>
      <c r="H133" s="108">
        <v>5</v>
      </c>
      <c r="I133" s="151"/>
      <c r="J133" s="154" t="str">
        <f>IF(I133="","",VLOOKUP(I133,Teams!$A$12:$B$29,2,FALSE))</f>
        <v/>
      </c>
      <c r="K133" s="106" t="str">
        <f ca="1">IF($I133="","",IF(VLOOKUP(LEFT($J$116, LEN($J$116)-9),INDIRECT("Declarations!$A$1:$BC$19"),VLOOKUP($I133,INDIRECT("Lookup!$A$1:$B$18"),2,FALSE),FALSE)="","No Athlete Declared",VLOOKUP(LEFT($J$116,LEN($J$116)-9),INDIRECT("Declarations!$A$1:$BC$19"),VLOOKUP($I133,INDIRECT("Lookup!$A$1:$B$18"),2,FALSE),FALSE)))</f>
        <v/>
      </c>
      <c r="L133" s="157"/>
      <c r="M133" s="160" t="str">
        <f>IF(I133="","",10-H133)</f>
        <v/>
      </c>
    </row>
    <row r="134" spans="1:13">
      <c r="A134" s="109"/>
      <c r="B134" s="152"/>
      <c r="C134" s="155"/>
      <c r="D134" s="106" t="str">
        <f ca="1">IF($B133="","",IF(VLOOKUP(LEFT($C$116, LEN($C$116)-9),INDIRECT("Declarations!$A$1:$BC$19"),VLOOKUP($B133,INDIRECT("Lookup!$A$1:$B$18"),2,FALSE)+1,FALSE)="","No Athlete Declared",VLOOKUP(LEFT($C$116,LEN($C$116)-9),INDIRECT("Declarations!$A$1:$BC$19"),VLOOKUP($B133,INDIRECT("Lookup!$A$1:$B$18"),2,FALSE)+1,FALSE)))</f>
        <v/>
      </c>
      <c r="E134" s="158"/>
      <c r="F134" s="161"/>
      <c r="H134" s="109"/>
      <c r="I134" s="152"/>
      <c r="J134" s="155"/>
      <c r="K134" s="106" t="str">
        <f ca="1">IF($I133="","",IF(VLOOKUP(LEFT($J$116, LEN($J$116)-9),INDIRECT("Declarations!$A$1:$BC$19"),VLOOKUP($I133,INDIRECT("Lookup!$A$1:$B$18"),2,FALSE)+1,FALSE)="","No Athlete Declared",VLOOKUP(LEFT($J$116,LEN($J$116)-9),INDIRECT("Declarations!$A$1:$BC$19"),VLOOKUP($I133,INDIRECT("Lookup!$A$1:$B$18"),2,FALSE)+1,FALSE)))</f>
        <v/>
      </c>
      <c r="L134" s="158"/>
      <c r="M134" s="161"/>
    </row>
    <row r="135" spans="1:13">
      <c r="A135" s="109"/>
      <c r="B135" s="152"/>
      <c r="C135" s="155"/>
      <c r="D135" s="106" t="str">
        <f ca="1">IF($B133="","",IF(VLOOKUP(LEFT($C$116, LEN($C$116)-9),INDIRECT("Declarations!$A$1:$BC$19"),VLOOKUP($B133,INDIRECT("Lookup!$A$1:$B$18"),2,FALSE)+1,FALSE)="","No Athlete Declared",VLOOKUP(LEFT($C$116,LEN($C$116)-9),INDIRECT("Declarations!$A$1:$BC$19"),VLOOKUP($B133,INDIRECT("Lookup!$A$1:$B$18"),2,FALSE)+3,FALSE)))</f>
        <v/>
      </c>
      <c r="E135" s="158"/>
      <c r="F135" s="161"/>
      <c r="H135" s="109"/>
      <c r="I135" s="152"/>
      <c r="J135" s="155"/>
      <c r="K135" s="106" t="str">
        <f ca="1">IF($I133="","",IF(VLOOKUP(LEFT($J$116, LEN($J$116)-9),INDIRECT("Declarations!$A$1:$BC$19"),VLOOKUP($I133,INDIRECT("Lookup!$A$1:$B$18"),2,FALSE)+1,FALSE)="","No Athlete Declared",VLOOKUP(LEFT($J$116,LEN($J$116)-9),INDIRECT("Declarations!$A$1:$BC$19"),VLOOKUP($I133,INDIRECT("Lookup!$A$1:$B$18"),2,FALSE)+3,FALSE)))</f>
        <v/>
      </c>
      <c r="L135" s="158"/>
      <c r="M135" s="161"/>
    </row>
    <row r="136" spans="1:13">
      <c r="A136" s="110"/>
      <c r="B136" s="153"/>
      <c r="C136" s="156"/>
      <c r="D136" s="106" t="str">
        <f ca="1">IF($B133="","",IF(VLOOKUP(LEFT($C$116, LEN($C$116)-9),INDIRECT("Declarations!$A$1:$BC$19"),VLOOKUP($B133,INDIRECT("Lookup!$A$1:$B$18"),2,FALSE),FALSE)="","No Athlete Declared",VLOOKUP(LEFT($C$116,LEN($C$116)-9),INDIRECT("Declarations!$A$1:$BC$19"),VLOOKUP($B133,INDIRECT("Lookup!$A$1:$B$18"),2,FALSE)+4,FALSE)))</f>
        <v/>
      </c>
      <c r="E136" s="159"/>
      <c r="F136" s="162"/>
      <c r="H136" s="110"/>
      <c r="I136" s="153"/>
      <c r="J136" s="156"/>
      <c r="K136" s="106" t="str">
        <f ca="1">IF($I133="","",IF(VLOOKUP(LEFT($J$116, LEN($J$116)-9),INDIRECT("Declarations!$A$1:$BC$19"),VLOOKUP($I133,INDIRECT("Lookup!$A$1:$B$18"),2,FALSE),FALSE)="","No Athlete Declared",VLOOKUP(LEFT($J$116,LEN($J$116)-9),INDIRECT("Declarations!$A$1:$BC$19"),VLOOKUP($I133,INDIRECT("Lookup!$A$1:$B$18"),2,FALSE)+4,FALSE)))</f>
        <v/>
      </c>
      <c r="L136" s="159"/>
      <c r="M136" s="162"/>
    </row>
    <row r="137" spans="1:13">
      <c r="A137" s="108">
        <v>6</v>
      </c>
      <c r="B137" s="151"/>
      <c r="C137" s="154" t="str">
        <f>IF(B137="","",VLOOKUP(B137,Teams!$A$12:$B$29,2,FALSE))</f>
        <v/>
      </c>
      <c r="D137" s="106" t="str">
        <f ca="1">IF($B137="","",IF(VLOOKUP(LEFT($C$116, LEN($C$116)-9),INDIRECT("Declarations!$A$1:$BC$19"),VLOOKUP($B137,INDIRECT("Lookup!$A$1:$B$18"),2,FALSE),FALSE)="","No Athlete Declared",VLOOKUP(LEFT($C$116,LEN($C$116)-9),INDIRECT("Declarations!$A$1:$BC$19"),VLOOKUP($B137,INDIRECT("Lookup!$A$1:$B$18"),2,FALSE),FALSE)))</f>
        <v/>
      </c>
      <c r="E137" s="157"/>
      <c r="F137" s="160" t="str">
        <f>IF(B137="","",10-A137)</f>
        <v/>
      </c>
      <c r="H137" s="108">
        <v>6</v>
      </c>
      <c r="I137" s="151"/>
      <c r="J137" s="154" t="str">
        <f>IF(I137="","",VLOOKUP(I137,Teams!$A$12:$B$29,2,FALSE))</f>
        <v/>
      </c>
      <c r="K137" s="106" t="str">
        <f ca="1">IF($I137="","",IF(VLOOKUP(LEFT($J$116, LEN($J$116)-9),INDIRECT("Declarations!$A$1:$BC$19"),VLOOKUP($I137,INDIRECT("Lookup!$A$1:$B$18"),2,FALSE),FALSE)="","No Athlete Declared",VLOOKUP(LEFT($J$116,LEN($J$116)-9),INDIRECT("Declarations!$A$1:$BC$19"),VLOOKUP($I137,INDIRECT("Lookup!$A$1:$B$18"),2,FALSE),FALSE)))</f>
        <v/>
      </c>
      <c r="L137" s="157"/>
      <c r="M137" s="160" t="str">
        <f>IF(I137="","",10-H137)</f>
        <v/>
      </c>
    </row>
    <row r="138" spans="1:13">
      <c r="A138" s="109"/>
      <c r="B138" s="152"/>
      <c r="C138" s="155"/>
      <c r="D138" s="106" t="str">
        <f ca="1">IF($B137="","",IF(VLOOKUP(LEFT($C$116, LEN($C$116)-9),INDIRECT("Declarations!$A$1:$BC$19"),VLOOKUP($B137,INDIRECT("Lookup!$A$1:$B$18"),2,FALSE)+1,FALSE)="","No Athlete Declared",VLOOKUP(LEFT($C$116,LEN($C$116)-9),INDIRECT("Declarations!$A$1:$BC$19"),VLOOKUP($B137,INDIRECT("Lookup!$A$1:$B$18"),2,FALSE)+1,FALSE)))</f>
        <v/>
      </c>
      <c r="E138" s="158"/>
      <c r="F138" s="161"/>
      <c r="H138" s="109"/>
      <c r="I138" s="152"/>
      <c r="J138" s="155"/>
      <c r="K138" s="106" t="str">
        <f ca="1">IF($I137="","",IF(VLOOKUP(LEFT($J$116, LEN($J$116)-9),INDIRECT("Declarations!$A$1:$BC$19"),VLOOKUP($I137,INDIRECT("Lookup!$A$1:$B$18"),2,FALSE)+1,FALSE)="","No Athlete Declared",VLOOKUP(LEFT($J$116,LEN($J$116)-9),INDIRECT("Declarations!$A$1:$BC$19"),VLOOKUP($I137,INDIRECT("Lookup!$A$1:$B$18"),2,FALSE)+1,FALSE)))</f>
        <v/>
      </c>
      <c r="L138" s="158"/>
      <c r="M138" s="161"/>
    </row>
    <row r="139" spans="1:13">
      <c r="A139" s="109"/>
      <c r="B139" s="152"/>
      <c r="C139" s="155"/>
      <c r="D139" s="106" t="str">
        <f ca="1">IF($B137="","",IF(VLOOKUP(LEFT($C$116, LEN($C$116)-9),INDIRECT("Declarations!$A$1:$BC$19"),VLOOKUP($B137,INDIRECT("Lookup!$A$1:$B$18"),2,FALSE)+1,FALSE)="","No Athlete Declared",VLOOKUP(LEFT($C$116,LEN($C$116)-9),INDIRECT("Declarations!$A$1:$BC$19"),VLOOKUP($B137,INDIRECT("Lookup!$A$1:$B$18"),2,FALSE)+3,FALSE)))</f>
        <v/>
      </c>
      <c r="E139" s="158"/>
      <c r="F139" s="161"/>
      <c r="H139" s="109"/>
      <c r="I139" s="152"/>
      <c r="J139" s="155"/>
      <c r="K139" s="106" t="str">
        <f ca="1">IF($I137="","",IF(VLOOKUP(LEFT($J$116, LEN($J$116)-9),INDIRECT("Declarations!$A$1:$BC$19"),VLOOKUP($I137,INDIRECT("Lookup!$A$1:$B$18"),2,FALSE)+1,FALSE)="","No Athlete Declared",VLOOKUP(LEFT($J$116,LEN($J$116)-9),INDIRECT("Declarations!$A$1:$BC$19"),VLOOKUP($I137,INDIRECT("Lookup!$A$1:$B$18"),2,FALSE)+3,FALSE)))</f>
        <v/>
      </c>
      <c r="L139" s="158"/>
      <c r="M139" s="161"/>
    </row>
    <row r="140" spans="1:13">
      <c r="A140" s="110"/>
      <c r="B140" s="153"/>
      <c r="C140" s="156"/>
      <c r="D140" s="106" t="str">
        <f ca="1">IF($B137="","",IF(VLOOKUP(LEFT($C$116, LEN($C$116)-9),INDIRECT("Declarations!$A$1:$BC$19"),VLOOKUP($B137,INDIRECT("Lookup!$A$1:$B$18"),2,FALSE),FALSE)="","No Athlete Declared",VLOOKUP(LEFT($C$116,LEN($C$116)-9),INDIRECT("Declarations!$A$1:$BC$19"),VLOOKUP($B137,INDIRECT("Lookup!$A$1:$B$18"),2,FALSE)+4,FALSE)))</f>
        <v/>
      </c>
      <c r="E140" s="159"/>
      <c r="F140" s="162"/>
      <c r="H140" s="110"/>
      <c r="I140" s="153"/>
      <c r="J140" s="156"/>
      <c r="K140" s="106" t="str">
        <f ca="1">IF($I137="","",IF(VLOOKUP(LEFT($J$116, LEN($J$116)-9),INDIRECT("Declarations!$A$1:$BC$19"),VLOOKUP($I137,INDIRECT("Lookup!$A$1:$B$18"),2,FALSE),FALSE)="","No Athlete Declared",VLOOKUP(LEFT($J$116,LEN($J$116)-9),INDIRECT("Declarations!$A$1:$BC$19"),VLOOKUP($I137,INDIRECT("Lookup!$A$1:$B$18"),2,FALSE)+4,FALSE)))</f>
        <v/>
      </c>
      <c r="L140" s="159"/>
      <c r="M140" s="162"/>
    </row>
    <row r="141" spans="1:13">
      <c r="A141" s="108">
        <v>7</v>
      </c>
      <c r="B141" s="151"/>
      <c r="C141" s="154" t="str">
        <f>IF(B141="","",VLOOKUP(B141,Teams!$A$12:$B$29,2,FALSE))</f>
        <v/>
      </c>
      <c r="D141" s="106" t="str">
        <f ca="1">IF($B141="","",IF(VLOOKUP(LEFT($C$116, LEN($C$116)-9),INDIRECT("Declarations!$A$1:$BC$19"),VLOOKUP($B141,INDIRECT("Lookup!$A$1:$B$18"),2,FALSE),FALSE)="","No Athlete Declared",VLOOKUP(LEFT($C$116,LEN($C$116)-9),INDIRECT("Declarations!$A$1:$BC$19"),VLOOKUP($B141,INDIRECT("Lookup!$A$1:$B$18"),2,FALSE),FALSE)))</f>
        <v/>
      </c>
      <c r="E141" s="157"/>
      <c r="F141" s="160" t="str">
        <f>IF(B141="","",10-A141)</f>
        <v/>
      </c>
      <c r="H141" s="108">
        <v>7</v>
      </c>
      <c r="I141" s="151"/>
      <c r="J141" s="154" t="str">
        <f>IF(I141="","",VLOOKUP(I141,Teams!$A$12:$B$29,2,FALSE))</f>
        <v/>
      </c>
      <c r="K141" s="106" t="str">
        <f ca="1">IF($I141="","",IF(VLOOKUP(LEFT($J$116, LEN($J$116)-9),INDIRECT("Declarations!$A$1:$BC$19"),VLOOKUP($I141,INDIRECT("Lookup!$A$1:$B$18"),2,FALSE),FALSE)="","No Athlete Declared",VLOOKUP(LEFT($J$116,LEN($J$116)-9),INDIRECT("Declarations!$A$1:$BC$19"),VLOOKUP($I141,INDIRECT("Lookup!$A$1:$B$18"),2,FALSE),FALSE)))</f>
        <v/>
      </c>
      <c r="L141" s="157"/>
      <c r="M141" s="160" t="str">
        <f>IF(I141="","",10-H141)</f>
        <v/>
      </c>
    </row>
    <row r="142" spans="1:13">
      <c r="A142" s="109"/>
      <c r="B142" s="152"/>
      <c r="C142" s="155"/>
      <c r="D142" s="106" t="str">
        <f ca="1">IF($B141="","",IF(VLOOKUP(LEFT($C$116, LEN($C$116)-9),INDIRECT("Declarations!$A$1:$BC$19"),VLOOKUP($B141,INDIRECT("Lookup!$A$1:$B$18"),2,FALSE)+1,FALSE)="","No Athlete Declared",VLOOKUP(LEFT($C$116,LEN($C$116)-9),INDIRECT("Declarations!$A$1:$BC$19"),VLOOKUP($B141,INDIRECT("Lookup!$A$1:$B$18"),2,FALSE)+1,FALSE)))</f>
        <v/>
      </c>
      <c r="E142" s="158"/>
      <c r="F142" s="161"/>
      <c r="H142" s="109"/>
      <c r="I142" s="152"/>
      <c r="J142" s="155"/>
      <c r="K142" s="106" t="str">
        <f ca="1">IF($I141="","",IF(VLOOKUP(LEFT($J$116, LEN($J$116)-9),INDIRECT("Declarations!$A$1:$BC$19"),VLOOKUP($I141,INDIRECT("Lookup!$A$1:$B$18"),2,FALSE)+1,FALSE)="","No Athlete Declared",VLOOKUP(LEFT($J$116,LEN($J$116)-9),INDIRECT("Declarations!$A$1:$BC$19"),VLOOKUP($I141,INDIRECT("Lookup!$A$1:$B$18"),2,FALSE)+1,FALSE)))</f>
        <v/>
      </c>
      <c r="L142" s="158"/>
      <c r="M142" s="161"/>
    </row>
    <row r="143" spans="1:13">
      <c r="A143" s="109"/>
      <c r="B143" s="152"/>
      <c r="C143" s="155"/>
      <c r="D143" s="106" t="str">
        <f ca="1">IF($B141="","",IF(VLOOKUP(LEFT($C$116, LEN($C$116)-9),INDIRECT("Declarations!$A$1:$BC$19"),VLOOKUP($B141,INDIRECT("Lookup!$A$1:$B$18"),2,FALSE)+1,FALSE)="","No Athlete Declared",VLOOKUP(LEFT($C$116,LEN($C$116)-9),INDIRECT("Declarations!$A$1:$BC$19"),VLOOKUP($B141,INDIRECT("Lookup!$A$1:$B$18"),2,FALSE)+3,FALSE)))</f>
        <v/>
      </c>
      <c r="E143" s="158"/>
      <c r="F143" s="161"/>
      <c r="H143" s="109"/>
      <c r="I143" s="152"/>
      <c r="J143" s="155"/>
      <c r="K143" s="106" t="str">
        <f ca="1">IF($I141="","",IF(VLOOKUP(LEFT($J$116, LEN($J$116)-9),INDIRECT("Declarations!$A$1:$BC$19"),VLOOKUP($I141,INDIRECT("Lookup!$A$1:$B$18"),2,FALSE)+1,FALSE)="","No Athlete Declared",VLOOKUP(LEFT($J$116,LEN($J$116)-9),INDIRECT("Declarations!$A$1:$BC$19"),VLOOKUP($I141,INDIRECT("Lookup!$A$1:$B$18"),2,FALSE)+3,FALSE)))</f>
        <v/>
      </c>
      <c r="L143" s="158"/>
      <c r="M143" s="161"/>
    </row>
    <row r="144" spans="1:13">
      <c r="A144" s="110"/>
      <c r="B144" s="153"/>
      <c r="C144" s="156"/>
      <c r="D144" s="106" t="str">
        <f ca="1">IF($B141="","",IF(VLOOKUP(LEFT($C$116, LEN($C$116)-9),INDIRECT("Declarations!$A$1:$BC$19"),VLOOKUP($B141,INDIRECT("Lookup!$A$1:$B$18"),2,FALSE),FALSE)="","No Athlete Declared",VLOOKUP(LEFT($C$116,LEN($C$116)-9),INDIRECT("Declarations!$A$1:$BC$19"),VLOOKUP($B141,INDIRECT("Lookup!$A$1:$B$18"),2,FALSE)+4,FALSE)))</f>
        <v/>
      </c>
      <c r="E144" s="159"/>
      <c r="F144" s="162"/>
      <c r="H144" s="110"/>
      <c r="I144" s="153"/>
      <c r="J144" s="156"/>
      <c r="K144" s="106" t="str">
        <f ca="1">IF($I141="","",IF(VLOOKUP(LEFT($J$116, LEN($J$116)-9),INDIRECT("Declarations!$A$1:$BC$19"),VLOOKUP($I141,INDIRECT("Lookup!$A$1:$B$18"),2,FALSE),FALSE)="","No Athlete Declared",VLOOKUP(LEFT($J$116,LEN($J$116)-9),INDIRECT("Declarations!$A$1:$BC$19"),VLOOKUP($I141,INDIRECT("Lookup!$A$1:$B$18"),2,FALSE)+4,FALSE)))</f>
        <v/>
      </c>
      <c r="L144" s="159"/>
      <c r="M144" s="162"/>
    </row>
    <row r="145" spans="1:13">
      <c r="A145" s="108">
        <v>8</v>
      </c>
      <c r="B145" s="151"/>
      <c r="C145" s="154" t="str">
        <f>IF(B145="","",VLOOKUP(B145,Teams!$A$12:$B$29,2,FALSE))</f>
        <v/>
      </c>
      <c r="D145" s="106" t="str">
        <f ca="1">IF($B145="","",IF(VLOOKUP(LEFT($C$116, LEN($C$116)-9),INDIRECT("Declarations!$A$1:$BC$19"),VLOOKUP($B145,INDIRECT("Lookup!$A$1:$B$18"),2,FALSE),FALSE)="","No Athlete Declared",VLOOKUP(LEFT($C$116,LEN($C$116)-9),INDIRECT("Declarations!$A$1:$BC$19"),VLOOKUP($B145,INDIRECT("Lookup!$A$1:$B$18"),2,FALSE),FALSE)))</f>
        <v/>
      </c>
      <c r="E145" s="157"/>
      <c r="F145" s="160" t="str">
        <f>IF(B145="","",10-A145)</f>
        <v/>
      </c>
      <c r="H145" s="108">
        <v>8</v>
      </c>
      <c r="I145" s="151"/>
      <c r="J145" s="154" t="str">
        <f>IF(I145="","",VLOOKUP(I145,Teams!$A$12:$B$29,2,FALSE))</f>
        <v/>
      </c>
      <c r="K145" s="106" t="str">
        <f ca="1">IF($I145="","",IF(VLOOKUP(LEFT($J$116, LEN($J$116)-9),INDIRECT("Declarations!$A$1:$BC$19"),VLOOKUP($I145,INDIRECT("Lookup!$A$1:$B$18"),2,FALSE),FALSE)="","No Athlete Declared",VLOOKUP(LEFT($J$116,LEN($J$116)-9),INDIRECT("Declarations!$A$1:$BC$19"),VLOOKUP($I145,INDIRECT("Lookup!$A$1:$B$18"),2,FALSE),FALSE)))</f>
        <v/>
      </c>
      <c r="L145" s="157"/>
      <c r="M145" s="160" t="str">
        <f>IF(I145="","",10-H145)</f>
        <v/>
      </c>
    </row>
    <row r="146" spans="1:13">
      <c r="A146" s="109"/>
      <c r="B146" s="152"/>
      <c r="C146" s="155"/>
      <c r="D146" s="106" t="str">
        <f ca="1">IF($B145="","",IF(VLOOKUP(LEFT($C$116, LEN($C$116)-9),INDIRECT("Declarations!$A$1:$BC$19"),VLOOKUP($B145,INDIRECT("Lookup!$A$1:$B$18"),2,FALSE)+1,FALSE)="","No Athlete Declared",VLOOKUP(LEFT($C$116,LEN($C$116)-9),INDIRECT("Declarations!$A$1:$BC$19"),VLOOKUP($B145,INDIRECT("Lookup!$A$1:$B$18"),2,FALSE)+1,FALSE)))</f>
        <v/>
      </c>
      <c r="E146" s="158"/>
      <c r="F146" s="161"/>
      <c r="H146" s="109"/>
      <c r="I146" s="152"/>
      <c r="J146" s="155"/>
      <c r="K146" s="106" t="str">
        <f ca="1">IF($I145="","",IF(VLOOKUP(LEFT($J$116, LEN($J$116)-9),INDIRECT("Declarations!$A$1:$BC$19"),VLOOKUP($I145,INDIRECT("Lookup!$A$1:$B$18"),2,FALSE)+1,FALSE)="","No Athlete Declared",VLOOKUP(LEFT($J$116,LEN($J$116)-9),INDIRECT("Declarations!$A$1:$BC$19"),VLOOKUP($I145,INDIRECT("Lookup!$A$1:$B$18"),2,FALSE)+1,FALSE)))</f>
        <v/>
      </c>
      <c r="L146" s="158"/>
      <c r="M146" s="161"/>
    </row>
    <row r="147" spans="1:13">
      <c r="A147" s="109"/>
      <c r="B147" s="152"/>
      <c r="C147" s="155"/>
      <c r="D147" s="106" t="str">
        <f ca="1">IF($B145="","",IF(VLOOKUP(LEFT($C$116, LEN($C$116)-9),INDIRECT("Declarations!$A$1:$BC$19"),VLOOKUP($B145,INDIRECT("Lookup!$A$1:$B$18"),2,FALSE)+1,FALSE)="","No Athlete Declared",VLOOKUP(LEFT($C$116,LEN($C$116)-9),INDIRECT("Declarations!$A$1:$BC$19"),VLOOKUP($B145,INDIRECT("Lookup!$A$1:$B$18"),2,FALSE)+3,FALSE)))</f>
        <v/>
      </c>
      <c r="E147" s="158"/>
      <c r="F147" s="161"/>
      <c r="H147" s="109"/>
      <c r="I147" s="152"/>
      <c r="J147" s="155"/>
      <c r="K147" s="106" t="str">
        <f ca="1">IF($I145="","",IF(VLOOKUP(LEFT($J$116, LEN($J$116)-9),INDIRECT("Declarations!$A$1:$BC$19"),VLOOKUP($I145,INDIRECT("Lookup!$A$1:$B$18"),2,FALSE)+1,FALSE)="","No Athlete Declared",VLOOKUP(LEFT($J$116,LEN($J$116)-9),INDIRECT("Declarations!$A$1:$BC$19"),VLOOKUP($I145,INDIRECT("Lookup!$A$1:$B$18"),2,FALSE)+3,FALSE)))</f>
        <v/>
      </c>
      <c r="L147" s="158"/>
      <c r="M147" s="161"/>
    </row>
    <row r="148" spans="1:13">
      <c r="A148" s="110"/>
      <c r="B148" s="153"/>
      <c r="C148" s="156"/>
      <c r="D148" s="106" t="str">
        <f ca="1">IF($B145="","",IF(VLOOKUP(LEFT($C$116, LEN($C$116)-9),INDIRECT("Declarations!$A$1:$BC$19"),VLOOKUP($B145,INDIRECT("Lookup!$A$1:$B$18"),2,FALSE),FALSE)="","No Athlete Declared",VLOOKUP(LEFT($C$116,LEN($C$116)-9),INDIRECT("Declarations!$A$1:$BC$19"),VLOOKUP($B145,INDIRECT("Lookup!$A$1:$B$18"),2,FALSE)+4,FALSE)))</f>
        <v/>
      </c>
      <c r="E148" s="159"/>
      <c r="F148" s="162"/>
      <c r="H148" s="110"/>
      <c r="I148" s="153"/>
      <c r="J148" s="156"/>
      <c r="K148" s="106" t="str">
        <f ca="1">IF($I145="","",IF(VLOOKUP(LEFT($J$116, LEN($J$116)-9),INDIRECT("Declarations!$A$1:$BC$19"),VLOOKUP($I145,INDIRECT("Lookup!$A$1:$B$18"),2,FALSE),FALSE)="","No Athlete Declared",VLOOKUP(LEFT($J$116,LEN($J$116)-9),INDIRECT("Declarations!$A$1:$BC$19"),VLOOKUP($I145,INDIRECT("Lookup!$A$1:$B$18"),2,FALSE)+4,FALSE)))</f>
        <v/>
      </c>
      <c r="L148" s="159"/>
      <c r="M148" s="162"/>
    </row>
    <row r="149" spans="1:13">
      <c r="A149" s="108">
        <v>9</v>
      </c>
      <c r="B149" s="151"/>
      <c r="C149" s="154" t="str">
        <f>IF(B149="","",VLOOKUP(B149,Teams!$A$12:$B$29,2,FALSE))</f>
        <v/>
      </c>
      <c r="D149" s="106" t="str">
        <f ca="1">IF($B149="","",IF(VLOOKUP(LEFT($C$116, LEN($C$116)-9),INDIRECT("Declarations!$A$1:$BC$19"),VLOOKUP($B149,INDIRECT("Lookup!$A$1:$B$18"),2,FALSE),FALSE)="","No Athlete Declared",VLOOKUP(LEFT($C$116,LEN($C$116)-9),INDIRECT("Declarations!$A$1:$BC$19"),VLOOKUP($B149,INDIRECT("Lookup!$A$1:$B$18"),2,FALSE),FALSE)))</f>
        <v/>
      </c>
      <c r="E149" s="157"/>
      <c r="F149" s="160" t="str">
        <f>IF(B149="","",10-A149)</f>
        <v/>
      </c>
      <c r="H149" s="108">
        <v>9</v>
      </c>
      <c r="I149" s="151"/>
      <c r="J149" s="154" t="str">
        <f>IF(I149="","",VLOOKUP(I149,Teams!$A$12:$B$29,2,FALSE))</f>
        <v/>
      </c>
      <c r="K149" s="106" t="str">
        <f ca="1">IF($I149="","",IF(VLOOKUP(LEFT($J$116, LEN($J$116)-9),INDIRECT("Declarations!$A$1:$BC$19"),VLOOKUP($I149,INDIRECT("Lookup!$A$1:$B$18"),2,FALSE),FALSE)="","No Athlete Declared",VLOOKUP(LEFT($J$116,LEN($J$116)-9),INDIRECT("Declarations!$A$1:$BC$19"),VLOOKUP($I149,INDIRECT("Lookup!$A$1:$B$18"),2,FALSE),FALSE)))</f>
        <v/>
      </c>
      <c r="L149" s="157"/>
      <c r="M149" s="160" t="str">
        <f>IF(I149="","",10-H149)</f>
        <v/>
      </c>
    </row>
    <row r="150" spans="1:13">
      <c r="A150" s="109"/>
      <c r="B150" s="152"/>
      <c r="C150" s="155"/>
      <c r="D150" s="106" t="str">
        <f ca="1">IF($B149="","",IF(VLOOKUP(LEFT($C$116, LEN($C$116)-9),INDIRECT("Declarations!$A$1:$BC$19"),VLOOKUP($B149,INDIRECT("Lookup!$A$1:$B$18"),2,FALSE)+1,FALSE)="","No Athlete Declared",VLOOKUP(LEFT($C$116,LEN($C$116)-9),INDIRECT("Declarations!$A$1:$BC$19"),VLOOKUP($B149,INDIRECT("Lookup!$A$1:$B$18"),2,FALSE)+1,FALSE)))</f>
        <v/>
      </c>
      <c r="E150" s="158"/>
      <c r="F150" s="161"/>
      <c r="H150" s="109"/>
      <c r="I150" s="152"/>
      <c r="J150" s="155"/>
      <c r="K150" s="106" t="str">
        <f ca="1">IF($I149="","",IF(VLOOKUP(LEFT($J$116, LEN($J$116)-9),INDIRECT("Declarations!$A$1:$BC$19"),VLOOKUP($I149,INDIRECT("Lookup!$A$1:$B$18"),2,FALSE)+1,FALSE)="","No Athlete Declared",VLOOKUP(LEFT($J$116,LEN($J$116)-9),INDIRECT("Declarations!$A$1:$BC$19"),VLOOKUP($I149,INDIRECT("Lookup!$A$1:$B$18"),2,FALSE)+1,FALSE)))</f>
        <v/>
      </c>
      <c r="L150" s="158"/>
      <c r="M150" s="161"/>
    </row>
    <row r="151" spans="1:13">
      <c r="A151" s="109"/>
      <c r="B151" s="152"/>
      <c r="C151" s="155"/>
      <c r="D151" s="106" t="str">
        <f ca="1">IF($B149="","",IF(VLOOKUP(LEFT($C$116, LEN($C$116)-9),INDIRECT("Declarations!$A$1:$BC$19"),VLOOKUP($B149,INDIRECT("Lookup!$A$1:$B$18"),2,FALSE)+1,FALSE)="","No Athlete Declared",VLOOKUP(LEFT($C$116,LEN($C$116)-9),INDIRECT("Declarations!$A$1:$BC$19"),VLOOKUP($B149,INDIRECT("Lookup!$A$1:$B$18"),2,FALSE)+3,FALSE)))</f>
        <v/>
      </c>
      <c r="E151" s="158"/>
      <c r="F151" s="161"/>
      <c r="H151" s="109"/>
      <c r="I151" s="152"/>
      <c r="J151" s="155"/>
      <c r="K151" s="106" t="str">
        <f ca="1">IF($I149="","",IF(VLOOKUP(LEFT($J$116, LEN($J$116)-9),INDIRECT("Declarations!$A$1:$BC$19"),VLOOKUP($I149,INDIRECT("Lookup!$A$1:$B$18"),2,FALSE)+1,FALSE)="","No Athlete Declared",VLOOKUP(LEFT($J$116,LEN($J$116)-9),INDIRECT("Declarations!$A$1:$BC$19"),VLOOKUP($I149,INDIRECT("Lookup!$A$1:$B$18"),2,FALSE)+3,FALSE)))</f>
        <v/>
      </c>
      <c r="L151" s="158"/>
      <c r="M151" s="161"/>
    </row>
    <row r="152" spans="1:13">
      <c r="A152" s="110"/>
      <c r="B152" s="153"/>
      <c r="C152" s="156"/>
      <c r="D152" s="106" t="str">
        <f ca="1">IF($B149="","",IF(VLOOKUP(LEFT($C$116, LEN($C$116)-9),INDIRECT("Declarations!$A$1:$BC$19"),VLOOKUP($B149,INDIRECT("Lookup!$A$1:$B$18"),2,FALSE),FALSE)="","No Athlete Declared",VLOOKUP(LEFT($C$116,LEN($C$116)-9),INDIRECT("Declarations!$A$1:$BC$19"),VLOOKUP($B149,INDIRECT("Lookup!$A$1:$B$18"),2,FALSE)+4,FALSE)))</f>
        <v/>
      </c>
      <c r="E152" s="159"/>
      <c r="F152" s="162"/>
      <c r="H152" s="110"/>
      <c r="I152" s="153"/>
      <c r="J152" s="156"/>
      <c r="K152" s="106" t="str">
        <f ca="1">IF($I149="","",IF(VLOOKUP(LEFT($J$116, LEN($J$116)-9),INDIRECT("Declarations!$A$1:$BC$19"),VLOOKUP($I149,INDIRECT("Lookup!$A$1:$B$18"),2,FALSE),FALSE)="","No Athlete Declared",VLOOKUP(LEFT($J$116,LEN($J$116)-9),INDIRECT("Declarations!$A$1:$BC$19"),VLOOKUP($I149,INDIRECT("Lookup!$A$1:$B$18"),2,FALSE)+4,FALSE)))</f>
        <v/>
      </c>
      <c r="L152" s="159"/>
      <c r="M152" s="162"/>
    </row>
    <row r="153" spans="1:13">
      <c r="A153" s="32"/>
      <c r="B153" s="65"/>
      <c r="H153" s="32"/>
      <c r="I153" s="65"/>
    </row>
    <row r="154" spans="1:13" s="17" customFormat="1">
      <c r="A154" s="55"/>
      <c r="B154" s="66"/>
      <c r="D154" s="76"/>
      <c r="E154" s="77"/>
      <c r="F154" s="56"/>
      <c r="H154" s="55"/>
      <c r="I154" s="66"/>
      <c r="K154" s="76"/>
      <c r="L154" s="82"/>
    </row>
    <row r="155" spans="1:13" s="17" customFormat="1">
      <c r="A155" s="32"/>
      <c r="B155" s="65"/>
      <c r="C155" s="49"/>
      <c r="D155" s="76"/>
      <c r="E155" s="77"/>
      <c r="F155" s="32"/>
      <c r="H155" s="32"/>
      <c r="I155" s="65"/>
      <c r="J155" s="49"/>
      <c r="K155" s="76"/>
      <c r="L155" s="77"/>
      <c r="M155" s="32"/>
    </row>
    <row r="156" spans="1:13" s="17" customFormat="1">
      <c r="A156" s="32"/>
      <c r="B156" s="65"/>
      <c r="C156" s="49"/>
      <c r="D156" s="76"/>
      <c r="E156" s="77"/>
      <c r="F156" s="32"/>
      <c r="H156" s="32"/>
      <c r="I156" s="65"/>
      <c r="J156" s="49"/>
      <c r="K156" s="76"/>
      <c r="L156" s="77"/>
      <c r="M156" s="32"/>
    </row>
    <row r="157" spans="1:13" s="17" customFormat="1">
      <c r="A157" s="32"/>
      <c r="B157" s="65"/>
      <c r="C157" s="49"/>
      <c r="D157" s="76"/>
      <c r="E157" s="77"/>
      <c r="F157" s="32"/>
      <c r="H157" s="32"/>
      <c r="I157" s="65"/>
      <c r="J157" s="49"/>
      <c r="K157" s="76"/>
      <c r="L157" s="77"/>
      <c r="M157" s="32"/>
    </row>
    <row r="158" spans="1:13" s="17" customFormat="1">
      <c r="A158" s="32"/>
      <c r="B158" s="65"/>
      <c r="C158" s="49"/>
      <c r="D158" s="76"/>
      <c r="E158" s="77"/>
      <c r="F158" s="32"/>
      <c r="H158" s="32"/>
      <c r="I158" s="65"/>
      <c r="J158" s="49"/>
      <c r="K158" s="76"/>
      <c r="L158" s="77"/>
      <c r="M158" s="32"/>
    </row>
    <row r="159" spans="1:13" s="17" customFormat="1">
      <c r="A159" s="32"/>
      <c r="B159" s="65"/>
      <c r="C159" s="49"/>
      <c r="D159" s="76"/>
      <c r="E159" s="77"/>
      <c r="F159" s="32"/>
      <c r="H159" s="32"/>
      <c r="I159" s="65"/>
      <c r="J159" s="49"/>
      <c r="K159" s="76"/>
      <c r="L159" s="77"/>
      <c r="M159" s="32"/>
    </row>
    <row r="160" spans="1:13" s="17" customFormat="1">
      <c r="A160" s="32"/>
      <c r="B160" s="65"/>
      <c r="C160" s="49"/>
      <c r="D160" s="76"/>
      <c r="E160" s="77"/>
      <c r="F160" s="32"/>
      <c r="H160" s="32"/>
      <c r="I160" s="65"/>
      <c r="J160" s="49"/>
      <c r="K160" s="76"/>
      <c r="L160" s="77"/>
      <c r="M160" s="32"/>
    </row>
    <row r="161" spans="1:13" s="17" customFormat="1">
      <c r="A161" s="32"/>
      <c r="B161" s="65"/>
      <c r="C161" s="49"/>
      <c r="D161" s="76"/>
      <c r="E161" s="77"/>
      <c r="F161" s="32"/>
      <c r="H161" s="32"/>
      <c r="I161" s="65"/>
      <c r="J161" s="49"/>
      <c r="K161" s="76"/>
      <c r="L161" s="77"/>
      <c r="M161" s="32"/>
    </row>
    <row r="162" spans="1:13" s="17" customFormat="1">
      <c r="A162" s="32"/>
      <c r="B162" s="65"/>
      <c r="C162" s="49"/>
      <c r="D162" s="76"/>
      <c r="E162" s="77"/>
      <c r="F162" s="32"/>
      <c r="H162" s="32"/>
      <c r="I162" s="65"/>
      <c r="J162" s="49"/>
      <c r="K162" s="76"/>
      <c r="L162" s="77"/>
      <c r="M162" s="32"/>
    </row>
    <row r="163" spans="1:13" s="17" customFormat="1">
      <c r="A163" s="32"/>
      <c r="B163" s="65"/>
      <c r="D163" s="76"/>
      <c r="E163" s="77"/>
      <c r="F163" s="32"/>
      <c r="H163" s="32"/>
      <c r="I163" s="65"/>
      <c r="K163" s="76"/>
      <c r="L163" s="82"/>
    </row>
    <row r="164" spans="1:13" s="17" customFormat="1">
      <c r="A164" s="55"/>
      <c r="B164" s="66"/>
      <c r="D164" s="76"/>
      <c r="E164" s="77"/>
      <c r="F164" s="56"/>
      <c r="H164" s="55"/>
      <c r="I164" s="66"/>
      <c r="K164" s="76"/>
      <c r="L164" s="82"/>
    </row>
    <row r="165" spans="1:13" s="17" customFormat="1">
      <c r="A165" s="32"/>
      <c r="B165" s="65"/>
      <c r="C165" s="49"/>
      <c r="D165" s="76"/>
      <c r="E165" s="77"/>
      <c r="F165" s="32"/>
      <c r="H165" s="32"/>
      <c r="I165" s="65"/>
      <c r="J165" s="49"/>
      <c r="K165" s="76"/>
      <c r="L165" s="77"/>
      <c r="M165" s="32"/>
    </row>
    <row r="166" spans="1:13" s="17" customFormat="1">
      <c r="A166" s="32"/>
      <c r="B166" s="65"/>
      <c r="C166" s="49"/>
      <c r="D166" s="76"/>
      <c r="E166" s="77"/>
      <c r="F166" s="32"/>
      <c r="H166" s="32"/>
      <c r="I166" s="65"/>
      <c r="J166" s="49"/>
      <c r="K166" s="76"/>
      <c r="L166" s="77"/>
      <c r="M166" s="32"/>
    </row>
    <row r="167" spans="1:13" s="17" customFormat="1">
      <c r="A167" s="32"/>
      <c r="B167" s="65"/>
      <c r="C167" s="49"/>
      <c r="D167" s="76"/>
      <c r="E167" s="77"/>
      <c r="F167" s="32"/>
      <c r="H167" s="32"/>
      <c r="I167" s="65"/>
      <c r="J167" s="49"/>
      <c r="K167" s="76"/>
      <c r="L167" s="77"/>
      <c r="M167" s="32"/>
    </row>
    <row r="168" spans="1:13" s="17" customFormat="1">
      <c r="A168" s="32"/>
      <c r="B168" s="65"/>
      <c r="C168" s="49"/>
      <c r="D168" s="76"/>
      <c r="E168" s="77"/>
      <c r="F168" s="32"/>
      <c r="H168" s="32"/>
      <c r="I168" s="65"/>
      <c r="J168" s="49"/>
      <c r="K168" s="76"/>
      <c r="L168" s="77"/>
      <c r="M168" s="32"/>
    </row>
    <row r="169" spans="1:13" s="17" customFormat="1">
      <c r="A169" s="32"/>
      <c r="B169" s="65"/>
      <c r="C169" s="49"/>
      <c r="D169" s="76"/>
      <c r="E169" s="77"/>
      <c r="F169" s="32"/>
      <c r="H169" s="32"/>
      <c r="I169" s="65"/>
      <c r="J169" s="49"/>
      <c r="K169" s="76"/>
      <c r="L169" s="77"/>
      <c r="M169" s="32"/>
    </row>
    <row r="170" spans="1:13" s="17" customFormat="1">
      <c r="A170" s="32"/>
      <c r="B170" s="65"/>
      <c r="C170" s="49"/>
      <c r="D170" s="76"/>
      <c r="E170" s="77"/>
      <c r="F170" s="32"/>
      <c r="H170" s="32"/>
      <c r="I170" s="65"/>
      <c r="J170" s="49"/>
      <c r="K170" s="76"/>
      <c r="L170" s="77"/>
      <c r="M170" s="32"/>
    </row>
    <row r="171" spans="1:13" s="17" customFormat="1">
      <c r="A171" s="32"/>
      <c r="B171" s="65"/>
      <c r="C171" s="49"/>
      <c r="D171" s="76"/>
      <c r="E171" s="77"/>
      <c r="F171" s="32"/>
      <c r="H171" s="32"/>
      <c r="I171" s="65"/>
      <c r="J171" s="49"/>
      <c r="K171" s="76"/>
      <c r="L171" s="77"/>
      <c r="M171" s="32"/>
    </row>
    <row r="172" spans="1:13" s="17" customFormat="1">
      <c r="A172" s="32"/>
      <c r="B172" s="65"/>
      <c r="C172" s="49"/>
      <c r="D172" s="76"/>
      <c r="E172" s="77"/>
      <c r="F172" s="32"/>
      <c r="H172" s="32"/>
      <c r="I172" s="65"/>
      <c r="J172" s="49"/>
      <c r="K172" s="76"/>
      <c r="L172" s="77"/>
      <c r="M172" s="32"/>
    </row>
    <row r="173" spans="1:13" s="17" customFormat="1">
      <c r="A173" s="32"/>
      <c r="B173" s="65"/>
      <c r="D173" s="76"/>
      <c r="E173" s="77"/>
      <c r="F173" s="32"/>
      <c r="H173" s="32"/>
      <c r="I173" s="65"/>
      <c r="K173" s="76"/>
      <c r="L173" s="82"/>
    </row>
    <row r="174" spans="1:13" s="17" customFormat="1">
      <c r="A174" s="55"/>
      <c r="B174" s="66"/>
      <c r="D174" s="76"/>
      <c r="E174" s="77"/>
      <c r="F174" s="56"/>
      <c r="H174" s="55"/>
      <c r="I174" s="66"/>
      <c r="K174" s="76"/>
      <c r="L174" s="82"/>
    </row>
    <row r="175" spans="1:13" s="17" customFormat="1">
      <c r="A175" s="32"/>
      <c r="B175" s="65"/>
      <c r="C175" s="49"/>
      <c r="D175" s="76"/>
      <c r="E175" s="77"/>
      <c r="F175" s="32"/>
      <c r="H175" s="32"/>
      <c r="I175" s="65"/>
      <c r="J175" s="49"/>
      <c r="K175" s="76"/>
      <c r="L175" s="77"/>
      <c r="M175" s="32"/>
    </row>
    <row r="176" spans="1:13" s="17" customFormat="1">
      <c r="A176" s="32"/>
      <c r="B176" s="65"/>
      <c r="C176" s="49"/>
      <c r="D176" s="76"/>
      <c r="E176" s="77"/>
      <c r="F176" s="32"/>
      <c r="H176" s="32"/>
      <c r="I176" s="65"/>
      <c r="J176" s="49"/>
      <c r="K176" s="76"/>
      <c r="L176" s="77"/>
      <c r="M176" s="32"/>
    </row>
    <row r="177" spans="1:13" s="17" customFormat="1">
      <c r="A177" s="32"/>
      <c r="B177" s="65"/>
      <c r="C177" s="49"/>
      <c r="D177" s="76"/>
      <c r="E177" s="77"/>
      <c r="F177" s="32"/>
      <c r="H177" s="32"/>
      <c r="I177" s="65"/>
      <c r="J177" s="49"/>
      <c r="K177" s="76"/>
      <c r="L177" s="77"/>
      <c r="M177" s="32"/>
    </row>
    <row r="178" spans="1:13" s="17" customFormat="1">
      <c r="A178" s="32"/>
      <c r="B178" s="65"/>
      <c r="C178" s="49"/>
      <c r="D178" s="76"/>
      <c r="E178" s="77"/>
      <c r="F178" s="32"/>
      <c r="H178" s="32"/>
      <c r="I178" s="65"/>
      <c r="J178" s="49"/>
      <c r="K178" s="76"/>
      <c r="L178" s="77"/>
      <c r="M178" s="32"/>
    </row>
    <row r="179" spans="1:13" s="17" customFormat="1">
      <c r="A179" s="32"/>
      <c r="B179" s="65"/>
      <c r="C179" s="49"/>
      <c r="D179" s="76"/>
      <c r="E179" s="77"/>
      <c r="F179" s="32"/>
      <c r="H179" s="32"/>
      <c r="I179" s="65"/>
      <c r="J179" s="49"/>
      <c r="K179" s="76"/>
      <c r="L179" s="77"/>
      <c r="M179" s="32"/>
    </row>
    <row r="180" spans="1:13" s="17" customFormat="1">
      <c r="A180" s="32"/>
      <c r="B180" s="65"/>
      <c r="C180" s="49"/>
      <c r="D180" s="76"/>
      <c r="E180" s="77"/>
      <c r="F180" s="32"/>
      <c r="H180" s="32"/>
      <c r="I180" s="65"/>
      <c r="J180" s="49"/>
      <c r="K180" s="76"/>
      <c r="L180" s="77"/>
      <c r="M180" s="32"/>
    </row>
    <row r="181" spans="1:13" s="17" customFormat="1">
      <c r="A181" s="32"/>
      <c r="B181" s="65"/>
      <c r="C181" s="49"/>
      <c r="D181" s="76"/>
      <c r="E181" s="77"/>
      <c r="F181" s="32"/>
      <c r="H181" s="32"/>
      <c r="I181" s="65"/>
      <c r="J181" s="49"/>
      <c r="K181" s="76"/>
      <c r="L181" s="77"/>
      <c r="M181" s="32"/>
    </row>
    <row r="182" spans="1:13" s="17" customFormat="1">
      <c r="A182" s="32"/>
      <c r="B182" s="65"/>
      <c r="C182" s="49"/>
      <c r="D182" s="76"/>
      <c r="E182" s="77"/>
      <c r="F182" s="32"/>
      <c r="H182" s="32"/>
      <c r="I182" s="65"/>
      <c r="J182" s="49"/>
      <c r="K182" s="76"/>
      <c r="L182" s="77"/>
      <c r="M182" s="32"/>
    </row>
    <row r="183" spans="1:13" s="17" customFormat="1">
      <c r="A183" s="32"/>
      <c r="B183" s="65"/>
      <c r="D183" s="76"/>
      <c r="E183" s="77"/>
      <c r="F183" s="32"/>
      <c r="H183" s="32"/>
      <c r="I183" s="65"/>
      <c r="K183" s="76"/>
      <c r="L183" s="82"/>
    </row>
    <row r="184" spans="1:13" s="17" customFormat="1">
      <c r="A184" s="55"/>
      <c r="B184" s="66"/>
      <c r="D184" s="76"/>
      <c r="E184" s="77"/>
      <c r="F184" s="56"/>
      <c r="H184" s="55"/>
      <c r="I184" s="66"/>
      <c r="K184" s="76"/>
      <c r="L184" s="82"/>
    </row>
    <row r="185" spans="1:13" s="17" customFormat="1">
      <c r="A185" s="32"/>
      <c r="B185" s="65"/>
      <c r="C185" s="49"/>
      <c r="D185" s="76"/>
      <c r="E185" s="77"/>
      <c r="F185" s="32"/>
      <c r="H185" s="32"/>
      <c r="I185" s="65"/>
      <c r="J185" s="49"/>
      <c r="K185" s="76"/>
      <c r="L185" s="77"/>
      <c r="M185" s="32"/>
    </row>
    <row r="186" spans="1:13" s="17" customFormat="1">
      <c r="A186" s="32"/>
      <c r="B186" s="65"/>
      <c r="C186" s="49"/>
      <c r="D186" s="76"/>
      <c r="E186" s="77"/>
      <c r="F186" s="32"/>
      <c r="H186" s="32"/>
      <c r="I186" s="65"/>
      <c r="J186" s="49"/>
      <c r="K186" s="76"/>
      <c r="L186" s="77"/>
      <c r="M186" s="32"/>
    </row>
    <row r="187" spans="1:13" s="17" customFormat="1">
      <c r="A187" s="32"/>
      <c r="B187" s="65"/>
      <c r="C187" s="49"/>
      <c r="D187" s="76"/>
      <c r="E187" s="77"/>
      <c r="F187" s="32"/>
      <c r="H187" s="32"/>
      <c r="I187" s="65"/>
      <c r="J187" s="49"/>
      <c r="K187" s="76"/>
      <c r="L187" s="77"/>
      <c r="M187" s="32"/>
    </row>
    <row r="188" spans="1:13" s="17" customFormat="1">
      <c r="A188" s="32"/>
      <c r="B188" s="65"/>
      <c r="C188" s="49"/>
      <c r="D188" s="76"/>
      <c r="E188" s="77"/>
      <c r="F188" s="32"/>
      <c r="H188" s="32"/>
      <c r="I188" s="65"/>
      <c r="J188" s="49"/>
      <c r="K188" s="76"/>
      <c r="L188" s="77"/>
      <c r="M188" s="32"/>
    </row>
    <row r="189" spans="1:13" s="17" customFormat="1">
      <c r="A189" s="32"/>
      <c r="B189" s="65"/>
      <c r="C189" s="49"/>
      <c r="D189" s="76"/>
      <c r="E189" s="77"/>
      <c r="F189" s="32"/>
      <c r="H189" s="32"/>
      <c r="I189" s="65"/>
      <c r="J189" s="49"/>
      <c r="K189" s="76"/>
      <c r="L189" s="77"/>
      <c r="M189" s="32"/>
    </row>
    <row r="190" spans="1:13" s="17" customFormat="1">
      <c r="A190" s="32"/>
      <c r="B190" s="65"/>
      <c r="C190" s="49"/>
      <c r="D190" s="76"/>
      <c r="E190" s="77"/>
      <c r="F190" s="32"/>
      <c r="H190" s="32"/>
      <c r="I190" s="65"/>
      <c r="J190" s="49"/>
      <c r="K190" s="76"/>
      <c r="L190" s="77"/>
      <c r="M190" s="32"/>
    </row>
    <row r="191" spans="1:13" s="17" customFormat="1">
      <c r="A191" s="32"/>
      <c r="B191" s="65"/>
      <c r="C191" s="49"/>
      <c r="D191" s="76"/>
      <c r="E191" s="77"/>
      <c r="F191" s="32"/>
      <c r="H191" s="32"/>
      <c r="I191" s="65"/>
      <c r="J191" s="49"/>
      <c r="K191" s="76"/>
      <c r="L191" s="77"/>
      <c r="M191" s="32"/>
    </row>
    <row r="192" spans="1:13" s="17" customFormat="1">
      <c r="A192" s="32"/>
      <c r="B192" s="65"/>
      <c r="C192" s="49"/>
      <c r="D192" s="76"/>
      <c r="E192" s="77"/>
      <c r="F192" s="32"/>
      <c r="H192" s="32"/>
      <c r="I192" s="65"/>
      <c r="J192" s="49"/>
      <c r="K192" s="76"/>
      <c r="L192" s="77"/>
      <c r="M192" s="32"/>
    </row>
    <row r="193" spans="1:13" s="17" customFormat="1">
      <c r="A193" s="32"/>
      <c r="B193" s="65"/>
      <c r="D193" s="76"/>
      <c r="E193" s="77"/>
      <c r="F193" s="32"/>
      <c r="H193" s="32"/>
      <c r="I193" s="65"/>
      <c r="K193" s="76"/>
      <c r="L193" s="82"/>
    </row>
    <row r="194" spans="1:13" s="17" customFormat="1">
      <c r="A194" s="55"/>
      <c r="B194" s="66"/>
      <c r="D194" s="76"/>
      <c r="E194" s="77"/>
      <c r="F194" s="56"/>
      <c r="H194" s="55"/>
      <c r="I194" s="66"/>
      <c r="K194" s="76"/>
      <c r="L194" s="82"/>
    </row>
    <row r="195" spans="1:13" s="17" customFormat="1">
      <c r="A195" s="32"/>
      <c r="B195" s="65"/>
      <c r="C195" s="49"/>
      <c r="D195" s="76"/>
      <c r="E195" s="77"/>
      <c r="F195" s="32"/>
      <c r="H195" s="32"/>
      <c r="I195" s="65"/>
      <c r="J195" s="49"/>
      <c r="K195" s="76"/>
      <c r="L195" s="77"/>
      <c r="M195" s="32"/>
    </row>
    <row r="196" spans="1:13" s="17" customFormat="1">
      <c r="A196" s="32"/>
      <c r="B196" s="65"/>
      <c r="C196" s="49"/>
      <c r="D196" s="76"/>
      <c r="E196" s="77"/>
      <c r="F196" s="32"/>
      <c r="H196" s="32"/>
      <c r="I196" s="65"/>
      <c r="J196" s="49"/>
      <c r="K196" s="76"/>
      <c r="L196" s="77"/>
      <c r="M196" s="32"/>
    </row>
    <row r="197" spans="1:13" s="17" customFormat="1">
      <c r="A197" s="32"/>
      <c r="B197" s="65"/>
      <c r="C197" s="49"/>
      <c r="D197" s="76"/>
      <c r="E197" s="77"/>
      <c r="F197" s="32"/>
      <c r="H197" s="32"/>
      <c r="I197" s="65"/>
      <c r="J197" s="49"/>
      <c r="K197" s="76"/>
      <c r="L197" s="77"/>
      <c r="M197" s="32"/>
    </row>
    <row r="198" spans="1:13" s="17" customFormat="1">
      <c r="A198" s="32"/>
      <c r="B198" s="65"/>
      <c r="C198" s="49"/>
      <c r="D198" s="76"/>
      <c r="E198" s="77"/>
      <c r="F198" s="32"/>
      <c r="H198" s="32"/>
      <c r="I198" s="65"/>
      <c r="J198" s="49"/>
      <c r="K198" s="76"/>
      <c r="L198" s="77"/>
      <c r="M198" s="32"/>
    </row>
    <row r="199" spans="1:13" s="17" customFormat="1">
      <c r="A199" s="32"/>
      <c r="B199" s="65"/>
      <c r="C199" s="49"/>
      <c r="D199" s="76"/>
      <c r="E199" s="77"/>
      <c r="F199" s="32"/>
      <c r="H199" s="32"/>
      <c r="I199" s="65"/>
      <c r="J199" s="49"/>
      <c r="K199" s="76"/>
      <c r="L199" s="77"/>
      <c r="M199" s="32"/>
    </row>
    <row r="200" spans="1:13" s="17" customFormat="1">
      <c r="A200" s="32"/>
      <c r="B200" s="65"/>
      <c r="C200" s="49"/>
      <c r="D200" s="76"/>
      <c r="E200" s="77"/>
      <c r="F200" s="32"/>
      <c r="H200" s="32"/>
      <c r="I200" s="65"/>
      <c r="J200" s="49"/>
      <c r="K200" s="76"/>
      <c r="L200" s="77"/>
      <c r="M200" s="32"/>
    </row>
    <row r="201" spans="1:13" s="17" customFormat="1">
      <c r="A201" s="32"/>
      <c r="B201" s="65"/>
      <c r="C201" s="49"/>
      <c r="D201" s="76"/>
      <c r="E201" s="77"/>
      <c r="F201" s="32"/>
      <c r="H201" s="32"/>
      <c r="I201" s="65"/>
      <c r="J201" s="49"/>
      <c r="K201" s="76"/>
      <c r="L201" s="77"/>
      <c r="M201" s="32"/>
    </row>
    <row r="202" spans="1:13" s="17" customFormat="1">
      <c r="A202" s="32"/>
      <c r="B202" s="65"/>
      <c r="C202" s="49"/>
      <c r="D202" s="76"/>
      <c r="E202" s="77"/>
      <c r="F202" s="32"/>
      <c r="H202" s="32"/>
      <c r="I202" s="65"/>
      <c r="J202" s="49"/>
      <c r="K202" s="76"/>
      <c r="L202" s="77"/>
      <c r="M202" s="32"/>
    </row>
    <row r="203" spans="1:13" s="17" customFormat="1">
      <c r="A203" s="32"/>
      <c r="B203" s="65"/>
      <c r="D203" s="76"/>
      <c r="E203" s="77"/>
      <c r="F203" s="32"/>
      <c r="H203" s="32"/>
      <c r="I203" s="65"/>
      <c r="K203" s="76"/>
      <c r="L203" s="82"/>
    </row>
    <row r="204" spans="1:13" s="17" customFormat="1">
      <c r="A204" s="55"/>
      <c r="B204" s="66"/>
      <c r="D204" s="76"/>
      <c r="E204" s="77"/>
      <c r="F204" s="56"/>
      <c r="H204" s="55"/>
      <c r="I204" s="66"/>
      <c r="K204" s="76"/>
      <c r="L204" s="82"/>
    </row>
    <row r="205" spans="1:13" s="17" customFormat="1">
      <c r="A205" s="32"/>
      <c r="B205" s="65"/>
      <c r="C205" s="49"/>
      <c r="D205" s="76"/>
      <c r="E205" s="77"/>
      <c r="F205" s="32"/>
      <c r="H205" s="32"/>
      <c r="I205" s="65"/>
      <c r="J205" s="49"/>
      <c r="K205" s="76"/>
      <c r="L205" s="77"/>
      <c r="M205" s="32"/>
    </row>
    <row r="206" spans="1:13" s="17" customFormat="1">
      <c r="A206" s="32"/>
      <c r="B206" s="65"/>
      <c r="C206" s="49"/>
      <c r="D206" s="76"/>
      <c r="E206" s="77"/>
      <c r="F206" s="32"/>
      <c r="H206" s="32"/>
      <c r="I206" s="65"/>
      <c r="J206" s="49"/>
      <c r="K206" s="76"/>
      <c r="L206" s="77"/>
      <c r="M206" s="32"/>
    </row>
    <row r="207" spans="1:13" s="17" customFormat="1">
      <c r="A207" s="32"/>
      <c r="B207" s="65"/>
      <c r="C207" s="49"/>
      <c r="D207" s="76"/>
      <c r="E207" s="77"/>
      <c r="F207" s="32"/>
      <c r="H207" s="32"/>
      <c r="I207" s="65"/>
      <c r="J207" s="49"/>
      <c r="K207" s="76"/>
      <c r="L207" s="77"/>
      <c r="M207" s="32"/>
    </row>
    <row r="208" spans="1:13" s="17" customFormat="1">
      <c r="A208" s="32"/>
      <c r="B208" s="65"/>
      <c r="C208" s="49"/>
      <c r="D208" s="76"/>
      <c r="E208" s="77"/>
      <c r="F208" s="32"/>
      <c r="H208" s="32"/>
      <c r="I208" s="65"/>
      <c r="J208" s="49"/>
      <c r="K208" s="76"/>
      <c r="L208" s="77"/>
      <c r="M208" s="32"/>
    </row>
    <row r="209" spans="1:13" s="17" customFormat="1">
      <c r="A209" s="32"/>
      <c r="B209" s="65"/>
      <c r="C209" s="49"/>
      <c r="D209" s="76"/>
      <c r="E209" s="77"/>
      <c r="F209" s="32"/>
      <c r="H209" s="32"/>
      <c r="I209" s="65"/>
      <c r="J209" s="49"/>
      <c r="K209" s="76"/>
      <c r="L209" s="77"/>
      <c r="M209" s="32"/>
    </row>
    <row r="210" spans="1:13" s="17" customFormat="1">
      <c r="A210" s="32"/>
      <c r="B210" s="65"/>
      <c r="C210" s="49"/>
      <c r="D210" s="76"/>
      <c r="E210" s="77"/>
      <c r="F210" s="32"/>
      <c r="H210" s="32"/>
      <c r="I210" s="65"/>
      <c r="J210" s="49"/>
      <c r="K210" s="76"/>
      <c r="L210" s="77"/>
      <c r="M210" s="32"/>
    </row>
    <row r="211" spans="1:13" s="17" customFormat="1">
      <c r="A211" s="32"/>
      <c r="B211" s="65"/>
      <c r="C211" s="49"/>
      <c r="D211" s="76"/>
      <c r="E211" s="77"/>
      <c r="F211" s="32"/>
      <c r="H211" s="32"/>
      <c r="I211" s="65"/>
      <c r="J211" s="49"/>
      <c r="K211" s="76"/>
      <c r="L211" s="77"/>
      <c r="M211" s="32"/>
    </row>
    <row r="212" spans="1:13" s="17" customFormat="1">
      <c r="A212" s="32"/>
      <c r="B212" s="65"/>
      <c r="C212" s="49"/>
      <c r="D212" s="76"/>
      <c r="E212" s="77"/>
      <c r="F212" s="32"/>
      <c r="H212" s="32"/>
      <c r="I212" s="65"/>
      <c r="J212" s="49"/>
      <c r="K212" s="76"/>
      <c r="L212" s="77"/>
      <c r="M212" s="32"/>
    </row>
    <row r="213" spans="1:13" s="17" customFormat="1">
      <c r="A213" s="32"/>
      <c r="B213" s="65"/>
      <c r="D213" s="76"/>
      <c r="E213" s="77"/>
      <c r="F213" s="32"/>
      <c r="H213" s="32"/>
      <c r="I213" s="65"/>
      <c r="K213" s="76"/>
      <c r="L213" s="82"/>
    </row>
    <row r="214" spans="1:13" s="17" customFormat="1">
      <c r="A214" s="55"/>
      <c r="B214" s="66"/>
      <c r="D214" s="76"/>
      <c r="E214" s="77"/>
      <c r="F214" s="56"/>
      <c r="H214" s="55"/>
      <c r="I214" s="66"/>
      <c r="K214" s="76"/>
      <c r="L214" s="82"/>
    </row>
    <row r="215" spans="1:13" s="17" customFormat="1">
      <c r="A215" s="32"/>
      <c r="B215" s="65"/>
      <c r="C215" s="49"/>
      <c r="D215" s="76"/>
      <c r="E215" s="77"/>
      <c r="F215" s="32"/>
      <c r="H215" s="32"/>
      <c r="I215" s="65"/>
      <c r="J215" s="49"/>
      <c r="K215" s="76"/>
      <c r="L215" s="77"/>
      <c r="M215" s="32"/>
    </row>
    <row r="216" spans="1:13" s="17" customFormat="1">
      <c r="A216" s="32"/>
      <c r="B216" s="65"/>
      <c r="C216" s="49"/>
      <c r="D216" s="76"/>
      <c r="E216" s="77"/>
      <c r="F216" s="32"/>
      <c r="H216" s="32"/>
      <c r="I216" s="65"/>
      <c r="J216" s="49"/>
      <c r="K216" s="76"/>
      <c r="L216" s="77"/>
      <c r="M216" s="32"/>
    </row>
    <row r="217" spans="1:13" s="17" customFormat="1">
      <c r="A217" s="32"/>
      <c r="B217" s="65"/>
      <c r="C217" s="49"/>
      <c r="D217" s="76"/>
      <c r="E217" s="77"/>
      <c r="F217" s="32"/>
      <c r="H217" s="32"/>
      <c r="I217" s="65"/>
      <c r="J217" s="49"/>
      <c r="K217" s="76"/>
      <c r="L217" s="77"/>
      <c r="M217" s="32"/>
    </row>
    <row r="218" spans="1:13" s="17" customFormat="1">
      <c r="A218" s="32"/>
      <c r="B218" s="65"/>
      <c r="C218" s="49"/>
      <c r="D218" s="76"/>
      <c r="E218" s="77"/>
      <c r="F218" s="32"/>
      <c r="H218" s="32"/>
      <c r="I218" s="65"/>
      <c r="J218" s="49"/>
      <c r="K218" s="76"/>
      <c r="L218" s="77"/>
      <c r="M218" s="32"/>
    </row>
    <row r="219" spans="1:13" s="17" customFormat="1">
      <c r="A219" s="32"/>
      <c r="B219" s="65"/>
      <c r="C219" s="49"/>
      <c r="D219" s="76"/>
      <c r="E219" s="77"/>
      <c r="F219" s="32"/>
      <c r="H219" s="32"/>
      <c r="I219" s="65"/>
      <c r="J219" s="49"/>
      <c r="K219" s="76"/>
      <c r="L219" s="77"/>
      <c r="M219" s="32"/>
    </row>
    <row r="220" spans="1:13" s="17" customFormat="1">
      <c r="A220" s="32"/>
      <c r="B220" s="65"/>
      <c r="C220" s="49"/>
      <c r="D220" s="76"/>
      <c r="E220" s="77"/>
      <c r="F220" s="32"/>
      <c r="H220" s="32"/>
      <c r="I220" s="65"/>
      <c r="J220" s="49"/>
      <c r="K220" s="76"/>
      <c r="L220" s="77"/>
      <c r="M220" s="32"/>
    </row>
    <row r="221" spans="1:13" s="17" customFormat="1">
      <c r="A221" s="32"/>
      <c r="B221" s="65"/>
      <c r="C221" s="49"/>
      <c r="D221" s="76"/>
      <c r="E221" s="77"/>
      <c r="F221" s="32"/>
      <c r="H221" s="32"/>
      <c r="I221" s="65"/>
      <c r="J221" s="49"/>
      <c r="K221" s="76"/>
      <c r="L221" s="77"/>
      <c r="M221" s="32"/>
    </row>
    <row r="222" spans="1:13" s="17" customFormat="1">
      <c r="A222" s="32"/>
      <c r="B222" s="65"/>
      <c r="C222" s="49"/>
      <c r="D222" s="76"/>
      <c r="E222" s="77"/>
      <c r="F222" s="32"/>
      <c r="H222" s="32"/>
      <c r="I222" s="65"/>
      <c r="J222" s="49"/>
      <c r="K222" s="76"/>
      <c r="L222" s="77"/>
      <c r="M222" s="32"/>
    </row>
    <row r="223" spans="1:13" s="17" customFormat="1">
      <c r="A223" s="32"/>
      <c r="B223" s="65"/>
      <c r="D223" s="76"/>
      <c r="E223" s="77"/>
      <c r="F223" s="32"/>
      <c r="H223" s="32"/>
      <c r="I223" s="65"/>
      <c r="K223" s="76"/>
      <c r="L223" s="82"/>
    </row>
    <row r="224" spans="1:13" s="17" customFormat="1">
      <c r="A224" s="55"/>
      <c r="B224" s="66"/>
      <c r="D224" s="76"/>
      <c r="E224" s="77"/>
      <c r="F224" s="56"/>
      <c r="H224" s="55"/>
      <c r="I224" s="66"/>
      <c r="K224" s="76"/>
      <c r="L224" s="82"/>
    </row>
    <row r="225" spans="1:13" s="17" customFormat="1">
      <c r="A225" s="32"/>
      <c r="B225" s="65"/>
      <c r="C225" s="49"/>
      <c r="D225" s="76"/>
      <c r="E225" s="77"/>
      <c r="F225" s="32"/>
      <c r="H225" s="32"/>
      <c r="I225" s="65"/>
      <c r="J225" s="49"/>
      <c r="K225" s="76"/>
      <c r="L225" s="77"/>
      <c r="M225" s="32"/>
    </row>
    <row r="226" spans="1:13" s="17" customFormat="1">
      <c r="A226" s="32"/>
      <c r="B226" s="65"/>
      <c r="C226" s="49"/>
      <c r="D226" s="76"/>
      <c r="E226" s="77"/>
      <c r="F226" s="32"/>
      <c r="H226" s="32"/>
      <c r="I226" s="65"/>
      <c r="J226" s="49"/>
      <c r="K226" s="76"/>
      <c r="L226" s="77"/>
      <c r="M226" s="32"/>
    </row>
    <row r="227" spans="1:13" s="17" customFormat="1" ht="15" customHeight="1">
      <c r="A227" s="32"/>
      <c r="B227" s="65"/>
      <c r="C227" s="49"/>
      <c r="D227" s="76"/>
      <c r="E227" s="77"/>
      <c r="F227" s="32"/>
      <c r="H227" s="32"/>
      <c r="I227" s="65"/>
      <c r="J227" s="49"/>
      <c r="K227" s="76"/>
      <c r="L227" s="77"/>
      <c r="M227" s="32"/>
    </row>
    <row r="228" spans="1:13" s="17" customFormat="1">
      <c r="A228" s="32"/>
      <c r="B228" s="65"/>
      <c r="C228" s="49"/>
      <c r="D228" s="76"/>
      <c r="E228" s="77"/>
      <c r="F228" s="32"/>
      <c r="H228" s="32"/>
      <c r="I228" s="65"/>
      <c r="J228" s="49"/>
      <c r="K228" s="76"/>
      <c r="L228" s="77"/>
      <c r="M228" s="32"/>
    </row>
    <row r="229" spans="1:13" s="17" customFormat="1">
      <c r="A229" s="32"/>
      <c r="B229" s="65"/>
      <c r="C229" s="49"/>
      <c r="D229" s="76"/>
      <c r="E229" s="77"/>
      <c r="F229" s="32"/>
      <c r="H229" s="32"/>
      <c r="I229" s="65"/>
      <c r="J229" s="49"/>
      <c r="K229" s="76"/>
      <c r="L229" s="77"/>
      <c r="M229" s="32"/>
    </row>
    <row r="230" spans="1:13" s="17" customFormat="1">
      <c r="A230" s="32"/>
      <c r="B230" s="65"/>
      <c r="C230" s="49"/>
      <c r="D230" s="76"/>
      <c r="E230" s="77"/>
      <c r="F230" s="32"/>
      <c r="H230" s="32"/>
      <c r="I230" s="65"/>
      <c r="J230" s="49"/>
      <c r="K230" s="76"/>
      <c r="L230" s="77"/>
      <c r="M230" s="32"/>
    </row>
    <row r="231" spans="1:13" s="17" customFormat="1">
      <c r="A231" s="32"/>
      <c r="B231" s="65"/>
      <c r="C231" s="49"/>
      <c r="D231" s="76"/>
      <c r="E231" s="77"/>
      <c r="F231" s="32"/>
      <c r="H231" s="32"/>
      <c r="I231" s="65"/>
      <c r="J231" s="49"/>
      <c r="K231" s="76"/>
      <c r="L231" s="77"/>
      <c r="M231" s="32"/>
    </row>
    <row r="232" spans="1:13" s="17" customFormat="1">
      <c r="A232" s="32"/>
      <c r="B232" s="65"/>
      <c r="C232" s="49"/>
      <c r="D232" s="76"/>
      <c r="E232" s="77"/>
      <c r="F232" s="32"/>
      <c r="H232" s="32"/>
      <c r="I232" s="65"/>
      <c r="J232" s="49"/>
      <c r="K232" s="76"/>
      <c r="L232" s="77"/>
      <c r="M232" s="32"/>
    </row>
    <row r="233" spans="1:13" s="17" customFormat="1">
      <c r="A233" s="32"/>
      <c r="B233" s="65"/>
      <c r="D233" s="76"/>
      <c r="E233" s="77"/>
      <c r="F233" s="32"/>
      <c r="H233" s="32"/>
      <c r="I233" s="65"/>
      <c r="K233" s="76"/>
      <c r="L233" s="82"/>
    </row>
    <row r="234" spans="1:13" s="17" customFormat="1">
      <c r="A234" s="32"/>
      <c r="B234" s="65"/>
      <c r="D234" s="76"/>
      <c r="E234" s="77"/>
      <c r="F234" s="56"/>
      <c r="H234" s="32"/>
      <c r="I234" s="65"/>
      <c r="K234" s="76"/>
      <c r="L234" s="82"/>
    </row>
    <row r="235" spans="1:13" s="17" customFormat="1">
      <c r="A235" s="32"/>
      <c r="B235" s="65"/>
      <c r="C235" s="49"/>
      <c r="D235" s="76"/>
      <c r="E235" s="77"/>
      <c r="F235" s="32"/>
      <c r="H235" s="32"/>
      <c r="I235" s="65"/>
      <c r="J235" s="49"/>
      <c r="K235" s="76"/>
      <c r="L235" s="77"/>
      <c r="M235" s="32"/>
    </row>
    <row r="236" spans="1:13" s="17" customFormat="1">
      <c r="A236" s="32"/>
      <c r="B236" s="65"/>
      <c r="C236" s="49"/>
      <c r="D236" s="76"/>
      <c r="E236" s="77"/>
      <c r="F236" s="32"/>
      <c r="H236" s="32"/>
      <c r="I236" s="65"/>
      <c r="J236" s="49"/>
      <c r="K236" s="76"/>
      <c r="L236" s="77"/>
      <c r="M236" s="32"/>
    </row>
    <row r="237" spans="1:13" s="17" customFormat="1">
      <c r="A237" s="32"/>
      <c r="B237" s="65"/>
      <c r="C237" s="49"/>
      <c r="D237" s="76"/>
      <c r="E237" s="77"/>
      <c r="F237" s="32"/>
      <c r="H237" s="32"/>
      <c r="I237" s="65"/>
      <c r="J237" s="49"/>
      <c r="K237" s="76"/>
      <c r="L237" s="77"/>
      <c r="M237" s="32"/>
    </row>
    <row r="238" spans="1:13" s="17" customFormat="1">
      <c r="A238" s="32"/>
      <c r="B238" s="65"/>
      <c r="C238" s="49"/>
      <c r="D238" s="76"/>
      <c r="E238" s="77"/>
      <c r="F238" s="32"/>
      <c r="H238" s="32"/>
      <c r="I238" s="65"/>
      <c r="J238" s="49"/>
      <c r="K238" s="76"/>
      <c r="L238" s="77"/>
      <c r="M238" s="32"/>
    </row>
    <row r="239" spans="1:13" s="17" customFormat="1">
      <c r="A239" s="32"/>
      <c r="B239" s="65"/>
      <c r="C239" s="49"/>
      <c r="D239" s="76"/>
      <c r="E239" s="77"/>
      <c r="F239" s="32"/>
      <c r="H239" s="32"/>
      <c r="I239" s="65"/>
      <c r="J239" s="49"/>
      <c r="K239" s="76"/>
      <c r="L239" s="77"/>
      <c r="M239" s="32"/>
    </row>
    <row r="240" spans="1:13" s="17" customFormat="1">
      <c r="A240" s="32"/>
      <c r="B240" s="65"/>
      <c r="C240" s="49"/>
      <c r="D240" s="76"/>
      <c r="E240" s="77"/>
      <c r="F240" s="32"/>
      <c r="H240" s="32"/>
      <c r="I240" s="65"/>
      <c r="J240" s="49"/>
      <c r="K240" s="76"/>
      <c r="L240" s="77"/>
      <c r="M240" s="32"/>
    </row>
    <row r="241" spans="1:13" s="17" customFormat="1">
      <c r="A241" s="32"/>
      <c r="B241" s="65"/>
      <c r="C241" s="49"/>
      <c r="D241" s="76"/>
      <c r="E241" s="77"/>
      <c r="F241" s="32"/>
      <c r="H241" s="32"/>
      <c r="I241" s="65"/>
      <c r="J241" s="49"/>
      <c r="K241" s="76"/>
      <c r="L241" s="77"/>
      <c r="M241" s="32"/>
    </row>
    <row r="242" spans="1:13" s="17" customFormat="1">
      <c r="A242" s="32"/>
      <c r="B242" s="65"/>
      <c r="C242" s="49"/>
      <c r="D242" s="76"/>
      <c r="E242" s="77"/>
      <c r="F242" s="32"/>
      <c r="H242" s="32"/>
      <c r="I242" s="65"/>
      <c r="J242" s="49"/>
      <c r="K242" s="76"/>
      <c r="L242" s="77"/>
      <c r="M242" s="32"/>
    </row>
    <row r="243" spans="1:13" s="17" customFormat="1">
      <c r="A243" s="32"/>
      <c r="B243" s="65"/>
      <c r="D243" s="76"/>
      <c r="E243" s="77"/>
      <c r="F243" s="32"/>
      <c r="H243" s="32"/>
      <c r="I243" s="65"/>
      <c r="K243" s="76"/>
      <c r="L243" s="82"/>
    </row>
    <row r="244" spans="1:13" s="17" customFormat="1">
      <c r="A244" s="55"/>
      <c r="B244" s="66"/>
      <c r="D244" s="76"/>
      <c r="E244" s="77"/>
      <c r="F244" s="56"/>
      <c r="H244" s="55"/>
      <c r="I244" s="66"/>
      <c r="K244" s="76"/>
      <c r="L244" s="82"/>
    </row>
    <row r="245" spans="1:13" s="17" customFormat="1">
      <c r="A245" s="32"/>
      <c r="B245" s="65"/>
      <c r="C245" s="49"/>
      <c r="D245" s="76"/>
      <c r="E245" s="77"/>
      <c r="F245" s="32"/>
      <c r="H245" s="32"/>
      <c r="I245" s="65"/>
      <c r="J245" s="49"/>
      <c r="K245" s="76"/>
      <c r="L245" s="77"/>
      <c r="M245" s="32"/>
    </row>
    <row r="246" spans="1:13" s="17" customFormat="1">
      <c r="A246" s="32"/>
      <c r="B246" s="65"/>
      <c r="C246" s="49"/>
      <c r="D246" s="76"/>
      <c r="E246" s="77"/>
      <c r="F246" s="32"/>
      <c r="H246" s="32"/>
      <c r="I246" s="65"/>
      <c r="J246" s="49"/>
      <c r="K246" s="76"/>
      <c r="L246" s="77"/>
      <c r="M246" s="32"/>
    </row>
    <row r="247" spans="1:13" s="17" customFormat="1">
      <c r="A247" s="32"/>
      <c r="B247" s="65"/>
      <c r="C247" s="49"/>
      <c r="D247" s="76"/>
      <c r="E247" s="77"/>
      <c r="F247" s="32"/>
      <c r="H247" s="32"/>
      <c r="I247" s="65"/>
      <c r="J247" s="49"/>
      <c r="K247" s="76"/>
      <c r="L247" s="77"/>
      <c r="M247" s="32"/>
    </row>
    <row r="248" spans="1:13" s="17" customFormat="1">
      <c r="A248" s="32"/>
      <c r="B248" s="65"/>
      <c r="C248" s="49"/>
      <c r="D248" s="76"/>
      <c r="E248" s="77"/>
      <c r="F248" s="32"/>
      <c r="H248" s="32"/>
      <c r="I248" s="65"/>
      <c r="J248" s="49"/>
      <c r="K248" s="76"/>
      <c r="L248" s="77"/>
      <c r="M248" s="32"/>
    </row>
    <row r="249" spans="1:13" s="17" customFormat="1">
      <c r="A249" s="32"/>
      <c r="B249" s="65"/>
      <c r="C249" s="49"/>
      <c r="D249" s="76"/>
      <c r="E249" s="77"/>
      <c r="F249" s="32"/>
      <c r="H249" s="32"/>
      <c r="I249" s="65"/>
      <c r="J249" s="49"/>
      <c r="K249" s="76"/>
      <c r="L249" s="77"/>
      <c r="M249" s="32"/>
    </row>
    <row r="250" spans="1:13" s="17" customFormat="1">
      <c r="A250" s="32"/>
      <c r="B250" s="65"/>
      <c r="C250" s="49"/>
      <c r="D250" s="76"/>
      <c r="E250" s="77"/>
      <c r="F250" s="32"/>
      <c r="H250" s="32"/>
      <c r="I250" s="65"/>
      <c r="J250" s="49"/>
      <c r="K250" s="76"/>
      <c r="L250" s="77"/>
      <c r="M250" s="32"/>
    </row>
    <row r="251" spans="1:13" s="17" customFormat="1">
      <c r="A251" s="32"/>
      <c r="B251" s="65"/>
      <c r="C251" s="49"/>
      <c r="D251" s="76"/>
      <c r="E251" s="77"/>
      <c r="F251" s="32"/>
      <c r="H251" s="32"/>
      <c r="I251" s="65"/>
      <c r="J251" s="49"/>
      <c r="K251" s="76"/>
      <c r="L251" s="77"/>
      <c r="M251" s="32"/>
    </row>
    <row r="252" spans="1:13" s="17" customFormat="1">
      <c r="A252" s="32"/>
      <c r="B252" s="65"/>
      <c r="C252" s="49"/>
      <c r="D252" s="76"/>
      <c r="E252" s="77"/>
      <c r="F252" s="32"/>
      <c r="H252" s="32"/>
      <c r="I252" s="65"/>
      <c r="J252" s="49"/>
      <c r="K252" s="76"/>
      <c r="L252" s="77"/>
      <c r="M252" s="32"/>
    </row>
    <row r="253" spans="1:13" s="17" customFormat="1">
      <c r="A253" s="32"/>
      <c r="B253" s="65"/>
      <c r="D253" s="76"/>
      <c r="E253" s="77"/>
      <c r="F253" s="32"/>
      <c r="H253" s="32"/>
      <c r="I253" s="65"/>
      <c r="K253" s="76"/>
      <c r="L253" s="82"/>
    </row>
    <row r="254" spans="1:13" s="17" customFormat="1">
      <c r="A254" s="55"/>
      <c r="B254" s="66"/>
      <c r="D254" s="76"/>
      <c r="E254" s="77"/>
      <c r="F254" s="56"/>
      <c r="H254" s="55"/>
      <c r="I254" s="66"/>
      <c r="K254" s="76"/>
      <c r="L254" s="82"/>
    </row>
    <row r="255" spans="1:13" s="17" customFormat="1">
      <c r="A255" s="32"/>
      <c r="B255" s="65"/>
      <c r="C255" s="49"/>
      <c r="D255" s="76"/>
      <c r="E255" s="77"/>
      <c r="F255" s="32"/>
      <c r="H255" s="32"/>
      <c r="I255" s="65"/>
      <c r="J255" s="49"/>
      <c r="K255" s="76"/>
      <c r="L255" s="77"/>
      <c r="M255" s="32"/>
    </row>
    <row r="256" spans="1:13" s="17" customFormat="1">
      <c r="A256" s="32"/>
      <c r="B256" s="65"/>
      <c r="C256" s="49"/>
      <c r="D256" s="76"/>
      <c r="E256" s="77"/>
      <c r="F256" s="32"/>
      <c r="H256" s="32"/>
      <c r="I256" s="65"/>
      <c r="J256" s="49"/>
      <c r="K256" s="76"/>
      <c r="L256" s="77"/>
      <c r="M256" s="32"/>
    </row>
    <row r="257" spans="1:13" s="17" customFormat="1">
      <c r="A257" s="32"/>
      <c r="B257" s="65"/>
      <c r="C257" s="49"/>
      <c r="D257" s="76"/>
      <c r="E257" s="77"/>
      <c r="F257" s="32"/>
      <c r="H257" s="32"/>
      <c r="I257" s="65"/>
      <c r="J257" s="49"/>
      <c r="K257" s="76"/>
      <c r="L257" s="77"/>
      <c r="M257" s="32"/>
    </row>
    <row r="258" spans="1:13" s="17" customFormat="1">
      <c r="A258" s="32"/>
      <c r="B258" s="65"/>
      <c r="C258" s="49"/>
      <c r="D258" s="76"/>
      <c r="E258" s="77"/>
      <c r="F258" s="32"/>
      <c r="H258" s="32"/>
      <c r="I258" s="65"/>
      <c r="J258" s="49"/>
      <c r="K258" s="76"/>
      <c r="L258" s="77"/>
      <c r="M258" s="32"/>
    </row>
    <row r="259" spans="1:13" s="17" customFormat="1">
      <c r="A259" s="32"/>
      <c r="B259" s="65"/>
      <c r="C259" s="49"/>
      <c r="D259" s="76"/>
      <c r="E259" s="77"/>
      <c r="F259" s="32"/>
      <c r="H259" s="32"/>
      <c r="I259" s="65"/>
      <c r="J259" s="49"/>
      <c r="K259" s="76"/>
      <c r="L259" s="77"/>
      <c r="M259" s="32"/>
    </row>
    <row r="260" spans="1:13" s="17" customFormat="1">
      <c r="A260" s="32"/>
      <c r="B260" s="65"/>
      <c r="C260" s="49"/>
      <c r="D260" s="76"/>
      <c r="E260" s="77"/>
      <c r="F260" s="32"/>
      <c r="H260" s="32"/>
      <c r="I260" s="65"/>
      <c r="J260" s="49"/>
      <c r="K260" s="76"/>
      <c r="L260" s="77"/>
      <c r="M260" s="32"/>
    </row>
    <row r="261" spans="1:13" s="17" customFormat="1">
      <c r="A261" s="32"/>
      <c r="B261" s="65"/>
      <c r="C261" s="49"/>
      <c r="D261" s="76"/>
      <c r="E261" s="77"/>
      <c r="F261" s="32"/>
      <c r="H261" s="32"/>
      <c r="I261" s="65"/>
      <c r="J261" s="49"/>
      <c r="K261" s="76"/>
      <c r="L261" s="77"/>
      <c r="M261" s="32"/>
    </row>
    <row r="262" spans="1:13" s="17" customFormat="1">
      <c r="A262" s="32"/>
      <c r="B262" s="65"/>
      <c r="C262" s="49"/>
      <c r="D262" s="76"/>
      <c r="E262" s="77"/>
      <c r="F262" s="32"/>
      <c r="H262" s="32"/>
      <c r="I262" s="65"/>
      <c r="J262" s="49"/>
      <c r="K262" s="76"/>
      <c r="L262" s="77"/>
      <c r="M262" s="32"/>
    </row>
    <row r="263" spans="1:13" s="17" customFormat="1">
      <c r="A263" s="32"/>
      <c r="B263" s="65"/>
      <c r="D263" s="76"/>
      <c r="E263" s="77"/>
      <c r="F263" s="32"/>
      <c r="H263" s="32"/>
      <c r="I263" s="65"/>
      <c r="K263" s="76"/>
      <c r="L263" s="82"/>
    </row>
    <row r="264" spans="1:13" s="17" customFormat="1">
      <c r="A264" s="55"/>
      <c r="B264" s="66"/>
      <c r="D264" s="76"/>
      <c r="E264" s="77"/>
      <c r="F264" s="56"/>
      <c r="H264" s="55"/>
      <c r="I264" s="66"/>
      <c r="K264" s="76"/>
      <c r="L264" s="82"/>
    </row>
    <row r="265" spans="1:13" s="17" customFormat="1">
      <c r="A265" s="32"/>
      <c r="B265" s="65"/>
      <c r="C265" s="49"/>
      <c r="D265" s="76"/>
      <c r="E265" s="77"/>
      <c r="F265" s="32"/>
      <c r="H265" s="32"/>
      <c r="I265" s="65"/>
      <c r="J265" s="49"/>
      <c r="K265" s="76"/>
      <c r="L265" s="77"/>
      <c r="M265" s="32"/>
    </row>
    <row r="266" spans="1:13" s="17" customFormat="1">
      <c r="A266" s="32"/>
      <c r="B266" s="65"/>
      <c r="C266" s="49"/>
      <c r="D266" s="76"/>
      <c r="E266" s="77"/>
      <c r="F266" s="32"/>
      <c r="H266" s="32"/>
      <c r="I266" s="65"/>
      <c r="J266" s="49"/>
      <c r="K266" s="76"/>
      <c r="L266" s="77"/>
      <c r="M266" s="32"/>
    </row>
    <row r="267" spans="1:13" s="17" customFormat="1">
      <c r="A267" s="32"/>
      <c r="B267" s="65"/>
      <c r="C267" s="49"/>
      <c r="D267" s="76"/>
      <c r="E267" s="77"/>
      <c r="F267" s="32"/>
      <c r="H267" s="32"/>
      <c r="I267" s="65"/>
      <c r="J267" s="49"/>
      <c r="K267" s="76"/>
      <c r="L267" s="77"/>
      <c r="M267" s="32"/>
    </row>
    <row r="268" spans="1:13" s="17" customFormat="1">
      <c r="A268" s="32"/>
      <c r="B268" s="65"/>
      <c r="C268" s="49"/>
      <c r="D268" s="76"/>
      <c r="E268" s="77"/>
      <c r="F268" s="32"/>
      <c r="H268" s="32"/>
      <c r="I268" s="65"/>
      <c r="J268" s="49"/>
      <c r="K268" s="76"/>
      <c r="L268" s="77"/>
      <c r="M268" s="32"/>
    </row>
    <row r="269" spans="1:13" s="17" customFormat="1">
      <c r="A269" s="32"/>
      <c r="B269" s="65"/>
      <c r="C269" s="49"/>
      <c r="D269" s="76"/>
      <c r="E269" s="77"/>
      <c r="F269" s="32"/>
      <c r="H269" s="32"/>
      <c r="I269" s="65"/>
      <c r="J269" s="49"/>
      <c r="K269" s="76"/>
      <c r="L269" s="77"/>
      <c r="M269" s="32"/>
    </row>
    <row r="270" spans="1:13" s="17" customFormat="1">
      <c r="A270" s="32"/>
      <c r="B270" s="65"/>
      <c r="C270" s="49"/>
      <c r="D270" s="76"/>
      <c r="E270" s="77"/>
      <c r="F270" s="32"/>
      <c r="H270" s="32"/>
      <c r="I270" s="65"/>
      <c r="J270" s="49"/>
      <c r="K270" s="76"/>
      <c r="L270" s="77"/>
      <c r="M270" s="32"/>
    </row>
    <row r="271" spans="1:13" s="17" customFormat="1">
      <c r="A271" s="32"/>
      <c r="B271" s="65"/>
      <c r="C271" s="49"/>
      <c r="D271" s="76"/>
      <c r="E271" s="77"/>
      <c r="F271" s="32"/>
      <c r="H271" s="32"/>
      <c r="I271" s="65"/>
      <c r="J271" s="49"/>
      <c r="K271" s="76"/>
      <c r="L271" s="77"/>
      <c r="M271" s="32"/>
    </row>
    <row r="272" spans="1:13" s="17" customFormat="1">
      <c r="A272" s="32"/>
      <c r="B272" s="65"/>
      <c r="C272" s="49"/>
      <c r="D272" s="76"/>
      <c r="E272" s="77"/>
      <c r="F272" s="32"/>
      <c r="H272" s="32"/>
      <c r="I272" s="65"/>
      <c r="J272" s="49"/>
      <c r="K272" s="76"/>
      <c r="L272" s="77"/>
      <c r="M272" s="32"/>
    </row>
    <row r="273" spans="1:13" s="17" customFormat="1">
      <c r="A273" s="32"/>
      <c r="B273" s="65"/>
      <c r="D273" s="76"/>
      <c r="E273" s="77"/>
      <c r="F273" s="32"/>
      <c r="H273" s="32"/>
      <c r="I273" s="65"/>
      <c r="K273" s="76"/>
      <c r="L273" s="82"/>
    </row>
    <row r="274" spans="1:13" s="17" customFormat="1">
      <c r="A274" s="55"/>
      <c r="B274" s="66"/>
      <c r="D274" s="76"/>
      <c r="E274" s="77"/>
      <c r="F274" s="56"/>
      <c r="H274" s="55"/>
      <c r="I274" s="66"/>
      <c r="K274" s="76"/>
      <c r="L274" s="82"/>
    </row>
    <row r="275" spans="1:13" s="17" customFormat="1">
      <c r="A275" s="32"/>
      <c r="B275" s="65"/>
      <c r="C275" s="49"/>
      <c r="D275" s="76"/>
      <c r="E275" s="77"/>
      <c r="F275" s="32"/>
      <c r="H275" s="32"/>
      <c r="I275" s="65"/>
      <c r="J275" s="49"/>
      <c r="K275" s="76"/>
      <c r="L275" s="77"/>
      <c r="M275" s="32"/>
    </row>
    <row r="276" spans="1:13" s="17" customFormat="1">
      <c r="A276" s="32"/>
      <c r="B276" s="65"/>
      <c r="C276" s="49"/>
      <c r="D276" s="76"/>
      <c r="E276" s="77"/>
      <c r="F276" s="32"/>
      <c r="H276" s="32"/>
      <c r="I276" s="65"/>
      <c r="J276" s="49"/>
      <c r="K276" s="76"/>
      <c r="L276" s="77"/>
      <c r="M276" s="32"/>
    </row>
    <row r="277" spans="1:13" s="17" customFormat="1">
      <c r="A277" s="32"/>
      <c r="B277" s="65"/>
      <c r="C277" s="49"/>
      <c r="D277" s="76"/>
      <c r="E277" s="77"/>
      <c r="F277" s="32"/>
      <c r="H277" s="32"/>
      <c r="I277" s="65"/>
      <c r="J277" s="49"/>
      <c r="K277" s="76"/>
      <c r="L277" s="77"/>
      <c r="M277" s="32"/>
    </row>
    <row r="278" spans="1:13" s="17" customFormat="1">
      <c r="A278" s="32"/>
      <c r="B278" s="65"/>
      <c r="C278" s="49"/>
      <c r="D278" s="76"/>
      <c r="E278" s="77"/>
      <c r="F278" s="32"/>
      <c r="H278" s="32"/>
      <c r="I278" s="65"/>
      <c r="J278" s="49"/>
      <c r="K278" s="76"/>
      <c r="L278" s="77"/>
      <c r="M278" s="32"/>
    </row>
    <row r="279" spans="1:13" s="17" customFormat="1">
      <c r="A279" s="32"/>
      <c r="B279" s="65"/>
      <c r="C279" s="49"/>
      <c r="D279" s="76"/>
      <c r="E279" s="77"/>
      <c r="F279" s="32"/>
      <c r="H279" s="32"/>
      <c r="I279" s="65"/>
      <c r="J279" s="49"/>
      <c r="K279" s="76"/>
      <c r="L279" s="77"/>
      <c r="M279" s="32"/>
    </row>
    <row r="280" spans="1:13" s="17" customFormat="1">
      <c r="A280" s="32"/>
      <c r="B280" s="65"/>
      <c r="C280" s="49"/>
      <c r="D280" s="76"/>
      <c r="E280" s="77"/>
      <c r="F280" s="32"/>
      <c r="H280" s="32"/>
      <c r="I280" s="65"/>
      <c r="J280" s="49"/>
      <c r="K280" s="76"/>
      <c r="L280" s="77"/>
      <c r="M280" s="32"/>
    </row>
    <row r="281" spans="1:13" s="17" customFormat="1">
      <c r="A281" s="32"/>
      <c r="B281" s="65"/>
      <c r="C281" s="49"/>
      <c r="D281" s="76"/>
      <c r="E281" s="77"/>
      <c r="F281" s="32"/>
      <c r="H281" s="32"/>
      <c r="I281" s="65"/>
      <c r="J281" s="49"/>
      <c r="K281" s="76"/>
      <c r="L281" s="77"/>
      <c r="M281" s="32"/>
    </row>
    <row r="282" spans="1:13" s="17" customFormat="1">
      <c r="A282" s="32"/>
      <c r="B282" s="65"/>
      <c r="C282" s="49"/>
      <c r="D282" s="76"/>
      <c r="E282" s="77"/>
      <c r="F282" s="32"/>
      <c r="H282" s="32"/>
      <c r="I282" s="65"/>
      <c r="J282" s="49"/>
      <c r="K282" s="76"/>
      <c r="L282" s="77"/>
      <c r="M282" s="32"/>
    </row>
    <row r="283" spans="1:13" s="17" customFormat="1">
      <c r="A283" s="32"/>
      <c r="B283" s="65"/>
      <c r="D283" s="76"/>
      <c r="E283" s="77"/>
      <c r="F283" s="32"/>
      <c r="H283" s="32"/>
      <c r="I283" s="65"/>
      <c r="K283" s="76"/>
      <c r="L283" s="82"/>
    </row>
    <row r="284" spans="1:13" s="17" customFormat="1">
      <c r="A284" s="55"/>
      <c r="B284" s="66"/>
      <c r="D284" s="76"/>
      <c r="E284" s="77"/>
      <c r="F284" s="56"/>
      <c r="H284" s="55"/>
      <c r="I284" s="66"/>
      <c r="K284" s="76"/>
      <c r="L284" s="82"/>
    </row>
    <row r="285" spans="1:13" s="17" customFormat="1">
      <c r="A285" s="32"/>
      <c r="B285" s="65"/>
      <c r="C285" s="49"/>
      <c r="D285" s="76"/>
      <c r="E285" s="77"/>
      <c r="F285" s="32"/>
      <c r="H285" s="32"/>
      <c r="I285" s="65"/>
      <c r="J285" s="49"/>
      <c r="K285" s="76"/>
      <c r="L285" s="77"/>
      <c r="M285" s="32"/>
    </row>
    <row r="286" spans="1:13" s="17" customFormat="1">
      <c r="A286" s="32"/>
      <c r="B286" s="65"/>
      <c r="C286" s="49"/>
      <c r="D286" s="76"/>
      <c r="E286" s="77"/>
      <c r="F286" s="32"/>
      <c r="H286" s="32"/>
      <c r="I286" s="65"/>
      <c r="J286" s="49"/>
      <c r="K286" s="76"/>
      <c r="L286" s="77"/>
      <c r="M286" s="32"/>
    </row>
    <row r="287" spans="1:13" s="17" customFormat="1">
      <c r="A287" s="32"/>
      <c r="B287" s="65"/>
      <c r="C287" s="49"/>
      <c r="D287" s="76"/>
      <c r="E287" s="77"/>
      <c r="F287" s="32"/>
      <c r="H287" s="32"/>
      <c r="I287" s="65"/>
      <c r="J287" s="49"/>
      <c r="K287" s="76"/>
      <c r="L287" s="77"/>
      <c r="M287" s="32"/>
    </row>
    <row r="288" spans="1:13" s="17" customFormat="1">
      <c r="A288" s="32"/>
      <c r="B288" s="65"/>
      <c r="C288" s="49"/>
      <c r="D288" s="76"/>
      <c r="E288" s="77"/>
      <c r="F288" s="32"/>
      <c r="H288" s="32"/>
      <c r="I288" s="65"/>
      <c r="J288" s="49"/>
      <c r="K288" s="76"/>
      <c r="L288" s="77"/>
      <c r="M288" s="32"/>
    </row>
    <row r="289" spans="1:13" s="17" customFormat="1">
      <c r="A289" s="32"/>
      <c r="B289" s="65"/>
      <c r="C289" s="49"/>
      <c r="D289" s="76"/>
      <c r="E289" s="77"/>
      <c r="F289" s="32"/>
      <c r="H289" s="32"/>
      <c r="I289" s="65"/>
      <c r="J289" s="49"/>
      <c r="K289" s="76"/>
      <c r="L289" s="77"/>
      <c r="M289" s="32"/>
    </row>
    <row r="290" spans="1:13" s="17" customFormat="1">
      <c r="A290" s="32"/>
      <c r="B290" s="65"/>
      <c r="C290" s="49"/>
      <c r="D290" s="76"/>
      <c r="E290" s="77"/>
      <c r="F290" s="32"/>
      <c r="H290" s="32"/>
      <c r="I290" s="65"/>
      <c r="J290" s="49"/>
      <c r="K290" s="76"/>
      <c r="L290" s="77"/>
      <c r="M290" s="32"/>
    </row>
    <row r="291" spans="1:13" s="17" customFormat="1">
      <c r="A291" s="32"/>
      <c r="B291" s="65"/>
      <c r="C291" s="49"/>
      <c r="D291" s="76"/>
      <c r="E291" s="77"/>
      <c r="F291" s="32"/>
      <c r="H291" s="32"/>
      <c r="I291" s="65"/>
      <c r="J291" s="49"/>
      <c r="K291" s="76"/>
      <c r="L291" s="77"/>
      <c r="M291" s="32"/>
    </row>
    <row r="292" spans="1:13" s="17" customFormat="1">
      <c r="A292" s="32"/>
      <c r="B292" s="65"/>
      <c r="C292" s="49"/>
      <c r="D292" s="76"/>
      <c r="E292" s="77"/>
      <c r="F292" s="32"/>
      <c r="H292" s="32"/>
      <c r="I292" s="65"/>
      <c r="J292" s="49"/>
      <c r="K292" s="76"/>
      <c r="L292" s="77"/>
      <c r="M292" s="32"/>
    </row>
    <row r="293" spans="1:13" s="17" customFormat="1">
      <c r="A293" s="32"/>
      <c r="B293" s="65"/>
      <c r="D293" s="76"/>
      <c r="E293" s="77"/>
      <c r="F293" s="32"/>
      <c r="H293" s="32"/>
      <c r="I293" s="65"/>
      <c r="K293" s="76"/>
      <c r="L293" s="82"/>
    </row>
    <row r="294" spans="1:13" s="17" customFormat="1">
      <c r="A294" s="55"/>
      <c r="B294" s="66"/>
      <c r="D294" s="76"/>
      <c r="E294" s="77"/>
      <c r="F294" s="56"/>
      <c r="H294" s="55"/>
      <c r="I294" s="66"/>
      <c r="K294" s="76"/>
      <c r="L294" s="82"/>
    </row>
    <row r="295" spans="1:13" s="17" customFormat="1">
      <c r="A295" s="32"/>
      <c r="B295" s="65"/>
      <c r="C295" s="49"/>
      <c r="D295" s="76"/>
      <c r="E295" s="77"/>
      <c r="F295" s="32"/>
      <c r="H295" s="32"/>
      <c r="I295" s="65"/>
      <c r="J295" s="49"/>
      <c r="K295" s="76"/>
      <c r="L295" s="77"/>
      <c r="M295" s="32"/>
    </row>
    <row r="296" spans="1:13" s="17" customFormat="1">
      <c r="A296" s="32"/>
      <c r="B296" s="65"/>
      <c r="C296" s="49"/>
      <c r="D296" s="76"/>
      <c r="E296" s="77"/>
      <c r="F296" s="32"/>
      <c r="H296" s="32"/>
      <c r="I296" s="65"/>
      <c r="J296" s="49"/>
      <c r="K296" s="76"/>
      <c r="L296" s="77"/>
      <c r="M296" s="32"/>
    </row>
    <row r="297" spans="1:13" s="17" customFormat="1">
      <c r="A297" s="32"/>
      <c r="B297" s="65"/>
      <c r="C297" s="49"/>
      <c r="D297" s="76"/>
      <c r="E297" s="77"/>
      <c r="F297" s="32"/>
      <c r="H297" s="32"/>
      <c r="I297" s="65"/>
      <c r="J297" s="49"/>
      <c r="K297" s="76"/>
      <c r="L297" s="77"/>
      <c r="M297" s="32"/>
    </row>
    <row r="298" spans="1:13" s="17" customFormat="1">
      <c r="A298" s="32"/>
      <c r="B298" s="65"/>
      <c r="C298" s="49"/>
      <c r="D298" s="76"/>
      <c r="E298" s="77"/>
      <c r="F298" s="32"/>
      <c r="H298" s="32"/>
      <c r="I298" s="65"/>
      <c r="J298" s="49"/>
      <c r="K298" s="76"/>
      <c r="L298" s="77"/>
      <c r="M298" s="32"/>
    </row>
    <row r="299" spans="1:13" s="17" customFormat="1">
      <c r="A299" s="32"/>
      <c r="B299" s="65"/>
      <c r="C299" s="49"/>
      <c r="D299" s="76"/>
      <c r="E299" s="77"/>
      <c r="F299" s="32"/>
      <c r="H299" s="32"/>
      <c r="I299" s="65"/>
      <c r="J299" s="49"/>
      <c r="K299" s="76"/>
      <c r="L299" s="77"/>
      <c r="M299" s="32"/>
    </row>
    <row r="300" spans="1:13" s="17" customFormat="1">
      <c r="A300" s="32"/>
      <c r="B300" s="65"/>
      <c r="C300" s="49"/>
      <c r="D300" s="76"/>
      <c r="E300" s="77"/>
      <c r="F300" s="32"/>
      <c r="H300" s="32"/>
      <c r="I300" s="65"/>
      <c r="J300" s="49"/>
      <c r="K300" s="76"/>
      <c r="L300" s="77"/>
      <c r="M300" s="32"/>
    </row>
    <row r="301" spans="1:13" s="17" customFormat="1">
      <c r="A301" s="32"/>
      <c r="B301" s="65"/>
      <c r="C301" s="49"/>
      <c r="D301" s="76"/>
      <c r="E301" s="77"/>
      <c r="F301" s="32"/>
      <c r="H301" s="32"/>
      <c r="I301" s="65"/>
      <c r="J301" s="49"/>
      <c r="K301" s="76"/>
      <c r="L301" s="77"/>
      <c r="M301" s="32"/>
    </row>
    <row r="302" spans="1:13" s="17" customFormat="1">
      <c r="A302" s="32"/>
      <c r="B302" s="65"/>
      <c r="C302" s="49"/>
      <c r="D302" s="76"/>
      <c r="E302" s="77"/>
      <c r="F302" s="32"/>
      <c r="H302" s="32"/>
      <c r="I302" s="65"/>
      <c r="J302" s="49"/>
      <c r="K302" s="76"/>
      <c r="L302" s="77"/>
      <c r="M302" s="32"/>
    </row>
    <row r="303" spans="1:13" s="17" customFormat="1">
      <c r="A303" s="32"/>
      <c r="B303" s="65"/>
      <c r="D303" s="76"/>
      <c r="E303" s="77"/>
      <c r="F303" s="32"/>
      <c r="H303" s="32"/>
      <c r="I303" s="65"/>
      <c r="K303" s="76"/>
      <c r="L303" s="82"/>
    </row>
    <row r="304" spans="1:13" s="17" customFormat="1">
      <c r="A304" s="55"/>
      <c r="B304" s="66"/>
      <c r="D304" s="76"/>
      <c r="E304" s="77"/>
      <c r="F304" s="56"/>
      <c r="H304" s="55"/>
      <c r="I304" s="66"/>
      <c r="K304" s="76"/>
      <c r="L304" s="82"/>
    </row>
    <row r="305" spans="1:13" s="17" customFormat="1">
      <c r="A305" s="32"/>
      <c r="B305" s="65"/>
      <c r="C305" s="49"/>
      <c r="D305" s="76"/>
      <c r="E305" s="77"/>
      <c r="F305" s="32"/>
      <c r="H305" s="32"/>
      <c r="I305" s="65"/>
      <c r="J305" s="49"/>
      <c r="K305" s="76"/>
      <c r="L305" s="77"/>
      <c r="M305" s="32"/>
    </row>
    <row r="306" spans="1:13" s="17" customFormat="1">
      <c r="A306" s="32"/>
      <c r="B306" s="65"/>
      <c r="C306" s="49"/>
      <c r="D306" s="76"/>
      <c r="E306" s="77"/>
      <c r="F306" s="32"/>
      <c r="H306" s="32"/>
      <c r="I306" s="65"/>
      <c r="J306" s="49"/>
      <c r="K306" s="76"/>
      <c r="L306" s="77"/>
      <c r="M306" s="32"/>
    </row>
    <row r="307" spans="1:13" s="17" customFormat="1">
      <c r="A307" s="32"/>
      <c r="B307" s="65"/>
      <c r="C307" s="49"/>
      <c r="D307" s="76"/>
      <c r="E307" s="77"/>
      <c r="F307" s="32"/>
      <c r="H307" s="32"/>
      <c r="I307" s="65"/>
      <c r="J307" s="49"/>
      <c r="K307" s="76"/>
      <c r="L307" s="77"/>
      <c r="M307" s="32"/>
    </row>
    <row r="308" spans="1:13" s="17" customFormat="1">
      <c r="A308" s="32"/>
      <c r="B308" s="65"/>
      <c r="C308" s="49"/>
      <c r="D308" s="76"/>
      <c r="E308" s="77"/>
      <c r="F308" s="32"/>
      <c r="H308" s="32"/>
      <c r="I308" s="65"/>
      <c r="J308" s="49"/>
      <c r="K308" s="76"/>
      <c r="L308" s="77"/>
      <c r="M308" s="32"/>
    </row>
    <row r="309" spans="1:13" s="17" customFormat="1">
      <c r="A309" s="32"/>
      <c r="B309" s="65"/>
      <c r="C309" s="49"/>
      <c r="D309" s="76"/>
      <c r="E309" s="77"/>
      <c r="F309" s="32"/>
      <c r="H309" s="32"/>
      <c r="I309" s="65"/>
      <c r="J309" s="49"/>
      <c r="K309" s="76"/>
      <c r="L309" s="77"/>
      <c r="M309" s="32"/>
    </row>
    <row r="310" spans="1:13" s="17" customFormat="1">
      <c r="A310" s="32"/>
      <c r="B310" s="65"/>
      <c r="C310" s="49"/>
      <c r="D310" s="76"/>
      <c r="E310" s="77"/>
      <c r="F310" s="32"/>
      <c r="H310" s="32"/>
      <c r="I310" s="65"/>
      <c r="J310" s="49"/>
      <c r="K310" s="76"/>
      <c r="L310" s="77"/>
      <c r="M310" s="32"/>
    </row>
    <row r="311" spans="1:13" s="17" customFormat="1">
      <c r="A311" s="32"/>
      <c r="B311" s="65"/>
      <c r="C311" s="49"/>
      <c r="D311" s="76"/>
      <c r="E311" s="77"/>
      <c r="F311" s="32"/>
      <c r="H311" s="32"/>
      <c r="I311" s="65"/>
      <c r="J311" s="49"/>
      <c r="K311" s="76"/>
      <c r="L311" s="77"/>
      <c r="M311" s="32"/>
    </row>
    <row r="312" spans="1:13" s="17" customFormat="1">
      <c r="A312" s="32"/>
      <c r="B312" s="65"/>
      <c r="C312" s="49"/>
      <c r="D312" s="76"/>
      <c r="E312" s="77"/>
      <c r="F312" s="32"/>
      <c r="H312" s="32"/>
      <c r="I312" s="65"/>
      <c r="J312" s="49"/>
      <c r="K312" s="76"/>
      <c r="L312" s="77"/>
      <c r="M312" s="32"/>
    </row>
    <row r="313" spans="1:13" s="17" customFormat="1">
      <c r="A313" s="32"/>
      <c r="B313" s="65"/>
      <c r="D313" s="76"/>
      <c r="E313" s="77"/>
      <c r="F313" s="32"/>
      <c r="H313" s="32"/>
      <c r="I313" s="65"/>
      <c r="K313" s="76"/>
      <c r="L313" s="82"/>
    </row>
    <row r="314" spans="1:13" s="17" customFormat="1">
      <c r="A314" s="55"/>
      <c r="B314" s="66"/>
      <c r="D314" s="76"/>
      <c r="E314" s="77"/>
      <c r="F314" s="56"/>
      <c r="H314" s="55"/>
      <c r="I314" s="66"/>
      <c r="K314" s="76"/>
      <c r="L314" s="82"/>
    </row>
    <row r="315" spans="1:13" s="17" customFormat="1">
      <c r="A315" s="32"/>
      <c r="B315" s="65"/>
      <c r="C315" s="49"/>
      <c r="D315" s="76"/>
      <c r="E315" s="77"/>
      <c r="F315" s="32"/>
      <c r="H315" s="32"/>
      <c r="I315" s="65"/>
      <c r="J315" s="49"/>
      <c r="K315" s="76"/>
      <c r="L315" s="77"/>
      <c r="M315" s="32"/>
    </row>
    <row r="316" spans="1:13" s="17" customFormat="1">
      <c r="A316" s="32"/>
      <c r="B316" s="65"/>
      <c r="C316" s="49"/>
      <c r="D316" s="76"/>
      <c r="E316" s="77"/>
      <c r="F316" s="32"/>
      <c r="H316" s="32"/>
      <c r="I316" s="65"/>
      <c r="J316" s="49"/>
      <c r="K316" s="76"/>
      <c r="L316" s="77"/>
      <c r="M316" s="32"/>
    </row>
    <row r="317" spans="1:13" s="17" customFormat="1">
      <c r="A317" s="32"/>
      <c r="B317" s="65"/>
      <c r="C317" s="49"/>
      <c r="D317" s="76"/>
      <c r="E317" s="77"/>
      <c r="F317" s="32"/>
      <c r="H317" s="32"/>
      <c r="I317" s="65"/>
      <c r="J317" s="49"/>
      <c r="K317" s="76"/>
      <c r="L317" s="77"/>
      <c r="M317" s="32"/>
    </row>
    <row r="318" spans="1:13" s="17" customFormat="1">
      <c r="A318" s="32"/>
      <c r="B318" s="65"/>
      <c r="C318" s="49"/>
      <c r="D318" s="76"/>
      <c r="E318" s="77"/>
      <c r="F318" s="32"/>
      <c r="H318" s="32"/>
      <c r="I318" s="65"/>
      <c r="J318" s="49"/>
      <c r="K318" s="76"/>
      <c r="L318" s="77"/>
      <c r="M318" s="32"/>
    </row>
    <row r="319" spans="1:13" s="17" customFormat="1">
      <c r="A319" s="32"/>
      <c r="B319" s="65"/>
      <c r="C319" s="49"/>
      <c r="D319" s="76"/>
      <c r="E319" s="77"/>
      <c r="F319" s="32"/>
      <c r="H319" s="32"/>
      <c r="I319" s="65"/>
      <c r="J319" s="49"/>
      <c r="K319" s="76"/>
      <c r="L319" s="77"/>
      <c r="M319" s="32"/>
    </row>
    <row r="320" spans="1:13" s="17" customFormat="1">
      <c r="A320" s="32"/>
      <c r="B320" s="65"/>
      <c r="C320" s="49"/>
      <c r="D320" s="76"/>
      <c r="E320" s="77"/>
      <c r="F320" s="32"/>
      <c r="H320" s="32"/>
      <c r="I320" s="65"/>
      <c r="J320" s="49"/>
      <c r="K320" s="76"/>
      <c r="L320" s="77"/>
      <c r="M320" s="32"/>
    </row>
    <row r="321" spans="1:13" s="17" customFormat="1">
      <c r="A321" s="32"/>
      <c r="B321" s="65"/>
      <c r="C321" s="49"/>
      <c r="D321" s="76"/>
      <c r="E321" s="77"/>
      <c r="F321" s="32"/>
      <c r="H321" s="32"/>
      <c r="I321" s="65"/>
      <c r="J321" s="49"/>
      <c r="K321" s="76"/>
      <c r="L321" s="77"/>
      <c r="M321" s="32"/>
    </row>
    <row r="322" spans="1:13" s="17" customFormat="1">
      <c r="A322" s="32"/>
      <c r="B322" s="65"/>
      <c r="C322" s="49"/>
      <c r="D322" s="76"/>
      <c r="E322" s="77"/>
      <c r="F322" s="32"/>
      <c r="H322" s="32"/>
      <c r="I322" s="65"/>
      <c r="J322" s="49"/>
      <c r="K322" s="76"/>
      <c r="L322" s="77"/>
      <c r="M322" s="32"/>
    </row>
    <row r="323" spans="1:13" s="17" customFormat="1">
      <c r="A323" s="32"/>
      <c r="B323" s="65"/>
      <c r="D323" s="76"/>
      <c r="E323" s="77"/>
      <c r="F323" s="32"/>
      <c r="H323" s="32"/>
      <c r="I323" s="65"/>
      <c r="K323" s="76"/>
      <c r="L323" s="82"/>
    </row>
    <row r="324" spans="1:13" s="17" customFormat="1">
      <c r="A324" s="55"/>
      <c r="B324" s="66"/>
      <c r="D324" s="76"/>
      <c r="E324" s="77"/>
      <c r="F324" s="56"/>
      <c r="H324" s="55"/>
      <c r="I324" s="66"/>
      <c r="K324" s="76"/>
      <c r="L324" s="82"/>
    </row>
    <row r="325" spans="1:13" s="17" customFormat="1">
      <c r="A325" s="32"/>
      <c r="B325" s="65"/>
      <c r="C325" s="49"/>
      <c r="D325" s="76"/>
      <c r="E325" s="77"/>
      <c r="F325" s="32"/>
      <c r="H325" s="32"/>
      <c r="I325" s="65"/>
      <c r="J325" s="49"/>
      <c r="K325" s="76"/>
      <c r="L325" s="77"/>
      <c r="M325" s="32"/>
    </row>
    <row r="326" spans="1:13" s="17" customFormat="1">
      <c r="A326" s="32"/>
      <c r="B326" s="65"/>
      <c r="C326" s="49"/>
      <c r="D326" s="76"/>
      <c r="E326" s="77"/>
      <c r="F326" s="32"/>
      <c r="H326" s="32"/>
      <c r="I326" s="65"/>
      <c r="J326" s="49"/>
      <c r="K326" s="76"/>
      <c r="L326" s="77"/>
      <c r="M326" s="32"/>
    </row>
    <row r="327" spans="1:13" s="17" customFormat="1">
      <c r="A327" s="32"/>
      <c r="B327" s="65"/>
      <c r="C327" s="49"/>
      <c r="D327" s="76"/>
      <c r="E327" s="77"/>
      <c r="F327" s="32"/>
      <c r="H327" s="32"/>
      <c r="I327" s="65"/>
      <c r="J327" s="49"/>
      <c r="K327" s="76"/>
      <c r="L327" s="77"/>
      <c r="M327" s="32"/>
    </row>
    <row r="328" spans="1:13" s="17" customFormat="1">
      <c r="A328" s="32"/>
      <c r="B328" s="65"/>
      <c r="C328" s="49"/>
      <c r="D328" s="76"/>
      <c r="E328" s="77"/>
      <c r="F328" s="32"/>
      <c r="H328" s="32"/>
      <c r="I328" s="65"/>
      <c r="J328" s="49"/>
      <c r="K328" s="76"/>
      <c r="L328" s="77"/>
      <c r="M328" s="32"/>
    </row>
    <row r="329" spans="1:13" s="17" customFormat="1">
      <c r="A329" s="32"/>
      <c r="B329" s="65"/>
      <c r="C329" s="49"/>
      <c r="D329" s="76"/>
      <c r="E329" s="77"/>
      <c r="F329" s="32"/>
      <c r="H329" s="32"/>
      <c r="I329" s="65"/>
      <c r="J329" s="49"/>
      <c r="K329" s="76"/>
      <c r="L329" s="77"/>
      <c r="M329" s="32"/>
    </row>
    <row r="330" spans="1:13" s="17" customFormat="1">
      <c r="A330" s="32"/>
      <c r="B330" s="65"/>
      <c r="C330" s="49"/>
      <c r="D330" s="76"/>
      <c r="E330" s="77"/>
      <c r="F330" s="32"/>
      <c r="H330" s="32"/>
      <c r="I330" s="65"/>
      <c r="J330" s="49"/>
      <c r="K330" s="76"/>
      <c r="L330" s="77"/>
      <c r="M330" s="32"/>
    </row>
    <row r="331" spans="1:13" s="17" customFormat="1">
      <c r="A331" s="32"/>
      <c r="B331" s="65"/>
      <c r="C331" s="49"/>
      <c r="D331" s="76"/>
      <c r="E331" s="77"/>
      <c r="F331" s="32"/>
      <c r="H331" s="32"/>
      <c r="I331" s="65"/>
      <c r="J331" s="49"/>
      <c r="K331" s="76"/>
      <c r="L331" s="77"/>
      <c r="M331" s="32"/>
    </row>
    <row r="332" spans="1:13" s="17" customFormat="1">
      <c r="A332" s="32"/>
      <c r="B332" s="65"/>
      <c r="C332" s="49"/>
      <c r="D332" s="76"/>
      <c r="E332" s="77"/>
      <c r="F332" s="32"/>
      <c r="H332" s="32"/>
      <c r="I332" s="65"/>
      <c r="J332" s="49"/>
      <c r="K332" s="76"/>
      <c r="L332" s="77"/>
      <c r="M332" s="32"/>
    </row>
    <row r="333" spans="1:13" s="17" customFormat="1">
      <c r="A333" s="32"/>
      <c r="B333" s="65"/>
      <c r="D333" s="76"/>
      <c r="E333" s="77"/>
      <c r="F333" s="32"/>
      <c r="H333" s="32"/>
      <c r="I333" s="65"/>
      <c r="K333" s="76"/>
      <c r="L333" s="82"/>
    </row>
    <row r="334" spans="1:13" s="17" customFormat="1">
      <c r="A334" s="55"/>
      <c r="B334" s="66"/>
      <c r="D334" s="76"/>
      <c r="E334" s="77"/>
      <c r="F334" s="56"/>
      <c r="H334" s="55"/>
      <c r="I334" s="66"/>
      <c r="K334" s="76"/>
      <c r="L334" s="82"/>
    </row>
    <row r="335" spans="1:13" s="17" customFormat="1">
      <c r="A335" s="32"/>
      <c r="B335" s="65"/>
      <c r="C335" s="49"/>
      <c r="D335" s="76"/>
      <c r="E335" s="77"/>
      <c r="F335" s="32"/>
      <c r="H335" s="32"/>
      <c r="I335" s="65"/>
      <c r="J335" s="49"/>
      <c r="K335" s="76"/>
      <c r="L335" s="77"/>
      <c r="M335" s="32"/>
    </row>
    <row r="336" spans="1:13" s="17" customFormat="1">
      <c r="A336" s="32"/>
      <c r="B336" s="65"/>
      <c r="C336" s="49"/>
      <c r="D336" s="76"/>
      <c r="E336" s="77"/>
      <c r="F336" s="32"/>
      <c r="H336" s="32"/>
      <c r="I336" s="65"/>
      <c r="J336" s="49"/>
      <c r="K336" s="76"/>
      <c r="L336" s="77"/>
      <c r="M336" s="32"/>
    </row>
    <row r="337" spans="1:13" s="17" customFormat="1">
      <c r="A337" s="32"/>
      <c r="B337" s="65"/>
      <c r="C337" s="49"/>
      <c r="D337" s="76"/>
      <c r="E337" s="77"/>
      <c r="F337" s="32"/>
      <c r="H337" s="32"/>
      <c r="I337" s="65"/>
      <c r="J337" s="49"/>
      <c r="K337" s="76"/>
      <c r="L337" s="77"/>
      <c r="M337" s="32"/>
    </row>
    <row r="338" spans="1:13" s="17" customFormat="1">
      <c r="A338" s="32"/>
      <c r="B338" s="65"/>
      <c r="C338" s="49"/>
      <c r="D338" s="76"/>
      <c r="E338" s="77"/>
      <c r="F338" s="32"/>
      <c r="H338" s="32"/>
      <c r="I338" s="65"/>
      <c r="J338" s="49"/>
      <c r="K338" s="76"/>
      <c r="L338" s="77"/>
      <c r="M338" s="32"/>
    </row>
    <row r="339" spans="1:13" s="17" customFormat="1">
      <c r="A339" s="32"/>
      <c r="B339" s="65"/>
      <c r="C339" s="49"/>
      <c r="D339" s="76"/>
      <c r="E339" s="77"/>
      <c r="F339" s="32"/>
      <c r="H339" s="32"/>
      <c r="I339" s="65"/>
      <c r="J339" s="49"/>
      <c r="K339" s="76"/>
      <c r="L339" s="77"/>
      <c r="M339" s="32"/>
    </row>
    <row r="340" spans="1:13" s="17" customFormat="1">
      <c r="A340" s="32"/>
      <c r="B340" s="65"/>
      <c r="C340" s="49"/>
      <c r="D340" s="76"/>
      <c r="E340" s="77"/>
      <c r="F340" s="32"/>
      <c r="H340" s="32"/>
      <c r="I340" s="65"/>
      <c r="J340" s="49"/>
      <c r="K340" s="76"/>
      <c r="L340" s="77"/>
      <c r="M340" s="32"/>
    </row>
    <row r="341" spans="1:13" s="17" customFormat="1">
      <c r="A341" s="32"/>
      <c r="B341" s="65"/>
      <c r="C341" s="49"/>
      <c r="D341" s="76"/>
      <c r="E341" s="77"/>
      <c r="F341" s="32"/>
      <c r="H341" s="32"/>
      <c r="I341" s="65"/>
      <c r="J341" s="49"/>
      <c r="K341" s="76"/>
      <c r="L341" s="77"/>
      <c r="M341" s="32"/>
    </row>
    <row r="342" spans="1:13" s="17" customFormat="1">
      <c r="A342" s="32"/>
      <c r="B342" s="65"/>
      <c r="C342" s="49"/>
      <c r="D342" s="76"/>
      <c r="E342" s="77"/>
      <c r="F342" s="32"/>
      <c r="H342" s="32"/>
      <c r="I342" s="65"/>
      <c r="J342" s="49"/>
      <c r="K342" s="76"/>
      <c r="L342" s="77"/>
      <c r="M342" s="32"/>
    </row>
    <row r="343" spans="1:13" s="17" customFormat="1">
      <c r="A343" s="32"/>
      <c r="B343" s="65"/>
      <c r="D343" s="76"/>
      <c r="E343" s="77"/>
      <c r="F343" s="32"/>
      <c r="H343" s="32"/>
      <c r="I343" s="65"/>
      <c r="K343" s="76"/>
      <c r="L343" s="82"/>
    </row>
    <row r="344" spans="1:13" s="17" customFormat="1">
      <c r="A344" s="55"/>
      <c r="B344" s="66"/>
      <c r="D344" s="76"/>
      <c r="E344" s="77"/>
      <c r="F344" s="56"/>
      <c r="H344" s="55"/>
      <c r="I344" s="66"/>
      <c r="K344" s="76"/>
      <c r="L344" s="82"/>
    </row>
    <row r="345" spans="1:13" s="17" customFormat="1">
      <c r="A345" s="32"/>
      <c r="B345" s="65"/>
      <c r="C345" s="49"/>
      <c r="D345" s="76"/>
      <c r="E345" s="77"/>
      <c r="F345" s="32"/>
      <c r="H345" s="32"/>
      <c r="I345" s="65"/>
      <c r="J345" s="49"/>
      <c r="K345" s="76"/>
      <c r="L345" s="77"/>
      <c r="M345" s="32"/>
    </row>
    <row r="346" spans="1:13" s="17" customFormat="1">
      <c r="A346" s="32"/>
      <c r="B346" s="65"/>
      <c r="C346" s="49"/>
      <c r="D346" s="76"/>
      <c r="E346" s="77"/>
      <c r="F346" s="32"/>
      <c r="H346" s="32"/>
      <c r="I346" s="65"/>
      <c r="J346" s="49"/>
      <c r="K346" s="76"/>
      <c r="L346" s="77"/>
      <c r="M346" s="32"/>
    </row>
    <row r="347" spans="1:13" s="17" customFormat="1">
      <c r="A347" s="32"/>
      <c r="B347" s="65"/>
      <c r="C347" s="49"/>
      <c r="D347" s="76"/>
      <c r="E347" s="77"/>
      <c r="F347" s="32"/>
      <c r="H347" s="32"/>
      <c r="I347" s="65"/>
      <c r="J347" s="49"/>
      <c r="K347" s="76"/>
      <c r="L347" s="77"/>
      <c r="M347" s="32"/>
    </row>
    <row r="348" spans="1:13" s="17" customFormat="1">
      <c r="A348" s="32"/>
      <c r="B348" s="65"/>
      <c r="C348" s="49"/>
      <c r="D348" s="76"/>
      <c r="E348" s="77"/>
      <c r="F348" s="32"/>
      <c r="H348" s="32"/>
      <c r="I348" s="65"/>
      <c r="J348" s="49"/>
      <c r="K348" s="76"/>
      <c r="L348" s="77"/>
      <c r="M348" s="32"/>
    </row>
    <row r="349" spans="1:13" s="17" customFormat="1">
      <c r="A349" s="32"/>
      <c r="B349" s="65"/>
      <c r="C349" s="49"/>
      <c r="D349" s="76"/>
      <c r="E349" s="77"/>
      <c r="F349" s="32"/>
      <c r="H349" s="32"/>
      <c r="I349" s="65"/>
      <c r="J349" s="49"/>
      <c r="K349" s="76"/>
      <c r="L349" s="77"/>
      <c r="M349" s="32"/>
    </row>
    <row r="350" spans="1:13" s="17" customFormat="1">
      <c r="A350" s="32"/>
      <c r="B350" s="65"/>
      <c r="C350" s="49"/>
      <c r="D350" s="76"/>
      <c r="E350" s="77"/>
      <c r="F350" s="32"/>
      <c r="H350" s="32"/>
      <c r="I350" s="65"/>
      <c r="J350" s="49"/>
      <c r="K350" s="76"/>
      <c r="L350" s="77"/>
      <c r="M350" s="32"/>
    </row>
    <row r="351" spans="1:13" s="17" customFormat="1">
      <c r="A351" s="32"/>
      <c r="B351" s="65"/>
      <c r="C351" s="49"/>
      <c r="D351" s="76"/>
      <c r="E351" s="77"/>
      <c r="F351" s="32"/>
      <c r="H351" s="32"/>
      <c r="I351" s="65"/>
      <c r="J351" s="49"/>
      <c r="K351" s="76"/>
      <c r="L351" s="77"/>
      <c r="M351" s="32"/>
    </row>
    <row r="352" spans="1:13" s="17" customFormat="1">
      <c r="A352" s="32"/>
      <c r="B352" s="65"/>
      <c r="C352" s="49"/>
      <c r="D352" s="76"/>
      <c r="E352" s="77"/>
      <c r="F352" s="32"/>
      <c r="H352" s="32"/>
      <c r="I352" s="65"/>
      <c r="J352" s="49"/>
      <c r="K352" s="76"/>
      <c r="L352" s="77"/>
      <c r="M352" s="32"/>
    </row>
    <row r="353" spans="1:13" s="17" customFormat="1">
      <c r="A353" s="32"/>
      <c r="B353" s="65"/>
      <c r="D353" s="76"/>
      <c r="E353" s="77"/>
      <c r="F353" s="32"/>
      <c r="H353" s="32"/>
      <c r="I353" s="65"/>
      <c r="K353" s="76"/>
      <c r="L353" s="82"/>
    </row>
    <row r="354" spans="1:13" s="17" customFormat="1">
      <c r="A354" s="55"/>
      <c r="B354" s="66"/>
      <c r="D354" s="76"/>
      <c r="E354" s="77"/>
      <c r="F354" s="56"/>
      <c r="H354" s="55"/>
      <c r="I354" s="66"/>
      <c r="K354" s="76"/>
      <c r="L354" s="82"/>
    </row>
    <row r="355" spans="1:13" s="17" customFormat="1">
      <c r="A355" s="32"/>
      <c r="B355" s="65"/>
      <c r="C355" s="49"/>
      <c r="D355" s="76"/>
      <c r="E355" s="77"/>
      <c r="F355" s="32"/>
      <c r="H355" s="32"/>
      <c r="I355" s="65"/>
      <c r="J355" s="49"/>
      <c r="K355" s="76"/>
      <c r="L355" s="77"/>
      <c r="M355" s="32"/>
    </row>
    <row r="356" spans="1:13" s="17" customFormat="1">
      <c r="A356" s="32"/>
      <c r="B356" s="65"/>
      <c r="C356" s="49"/>
      <c r="D356" s="76"/>
      <c r="E356" s="77"/>
      <c r="F356" s="32"/>
      <c r="H356" s="32"/>
      <c r="I356" s="65"/>
      <c r="J356" s="49"/>
      <c r="K356" s="76"/>
      <c r="L356" s="77"/>
      <c r="M356" s="32"/>
    </row>
    <row r="357" spans="1:13" s="17" customFormat="1">
      <c r="A357" s="32"/>
      <c r="B357" s="65"/>
      <c r="C357" s="49"/>
      <c r="D357" s="76"/>
      <c r="E357" s="77"/>
      <c r="F357" s="32"/>
      <c r="H357" s="32"/>
      <c r="I357" s="65"/>
      <c r="J357" s="49"/>
      <c r="K357" s="76"/>
      <c r="L357" s="77"/>
      <c r="M357" s="32"/>
    </row>
    <row r="358" spans="1:13" s="17" customFormat="1">
      <c r="A358" s="32"/>
      <c r="B358" s="65"/>
      <c r="C358" s="49"/>
      <c r="D358" s="76"/>
      <c r="E358" s="77"/>
      <c r="F358" s="32"/>
      <c r="H358" s="32"/>
      <c r="I358" s="65"/>
      <c r="J358" s="49"/>
      <c r="K358" s="76"/>
      <c r="L358" s="77"/>
      <c r="M358" s="32"/>
    </row>
    <row r="359" spans="1:13" s="17" customFormat="1">
      <c r="A359" s="32"/>
      <c r="B359" s="65"/>
      <c r="C359" s="49"/>
      <c r="D359" s="76"/>
      <c r="E359" s="77"/>
      <c r="F359" s="32"/>
      <c r="H359" s="32"/>
      <c r="I359" s="65"/>
      <c r="J359" s="49"/>
      <c r="K359" s="76"/>
      <c r="L359" s="77"/>
      <c r="M359" s="32"/>
    </row>
    <row r="360" spans="1:13" s="17" customFormat="1">
      <c r="A360" s="32"/>
      <c r="B360" s="65"/>
      <c r="C360" s="49"/>
      <c r="D360" s="76"/>
      <c r="E360" s="77"/>
      <c r="F360" s="32"/>
      <c r="H360" s="32"/>
      <c r="I360" s="65"/>
      <c r="J360" s="49"/>
      <c r="K360" s="76"/>
      <c r="L360" s="77"/>
      <c r="M360" s="32"/>
    </row>
    <row r="361" spans="1:13" s="17" customFormat="1">
      <c r="A361" s="32"/>
      <c r="B361" s="65"/>
      <c r="C361" s="49"/>
      <c r="D361" s="76"/>
      <c r="E361" s="77"/>
      <c r="F361" s="32"/>
      <c r="H361" s="32"/>
      <c r="I361" s="65"/>
      <c r="J361" s="49"/>
      <c r="K361" s="76"/>
      <c r="L361" s="77"/>
      <c r="M361" s="32"/>
    </row>
    <row r="362" spans="1:13" s="17" customFormat="1">
      <c r="A362" s="32"/>
      <c r="B362" s="65"/>
      <c r="C362" s="49"/>
      <c r="D362" s="76"/>
      <c r="E362" s="77"/>
      <c r="F362" s="32"/>
      <c r="H362" s="32"/>
      <c r="I362" s="65"/>
      <c r="J362" s="49"/>
      <c r="K362" s="76"/>
      <c r="L362" s="77"/>
      <c r="M362" s="32"/>
    </row>
    <row r="363" spans="1:13" s="17" customFormat="1">
      <c r="A363" s="32"/>
      <c r="B363" s="65"/>
      <c r="D363" s="76"/>
      <c r="E363" s="77"/>
      <c r="F363" s="32"/>
      <c r="H363" s="32"/>
      <c r="I363" s="65"/>
      <c r="K363" s="76"/>
      <c r="L363" s="82"/>
    </row>
    <row r="364" spans="1:13" s="17" customFormat="1">
      <c r="A364" s="55"/>
      <c r="B364" s="66"/>
      <c r="D364" s="76"/>
      <c r="E364" s="77"/>
      <c r="F364" s="56"/>
      <c r="H364" s="55"/>
      <c r="I364" s="66"/>
      <c r="K364" s="76"/>
      <c r="L364" s="82"/>
    </row>
    <row r="365" spans="1:13" s="17" customFormat="1">
      <c r="A365" s="32"/>
      <c r="B365" s="65"/>
      <c r="C365" s="49"/>
      <c r="D365" s="76"/>
      <c r="E365" s="77"/>
      <c r="F365" s="32"/>
      <c r="H365" s="32"/>
      <c r="I365" s="65"/>
      <c r="J365" s="49"/>
      <c r="K365" s="76"/>
      <c r="L365" s="77"/>
      <c r="M365" s="32"/>
    </row>
    <row r="366" spans="1:13" s="17" customFormat="1">
      <c r="A366" s="32"/>
      <c r="B366" s="65"/>
      <c r="C366" s="49"/>
      <c r="D366" s="76"/>
      <c r="E366" s="77"/>
      <c r="F366" s="32"/>
      <c r="H366" s="32"/>
      <c r="I366" s="65"/>
      <c r="J366" s="49"/>
      <c r="K366" s="76"/>
      <c r="L366" s="77"/>
      <c r="M366" s="32"/>
    </row>
    <row r="367" spans="1:13" s="17" customFormat="1">
      <c r="A367" s="32"/>
      <c r="B367" s="65"/>
      <c r="C367" s="49"/>
      <c r="D367" s="76"/>
      <c r="E367" s="77"/>
      <c r="F367" s="32"/>
      <c r="H367" s="32"/>
      <c r="I367" s="65"/>
      <c r="J367" s="49"/>
      <c r="K367" s="76"/>
      <c r="L367" s="77"/>
      <c r="M367" s="32"/>
    </row>
    <row r="368" spans="1:13" s="17" customFormat="1">
      <c r="A368" s="32"/>
      <c r="B368" s="65"/>
      <c r="C368" s="49"/>
      <c r="D368" s="76"/>
      <c r="E368" s="77"/>
      <c r="F368" s="32"/>
      <c r="H368" s="32"/>
      <c r="I368" s="65"/>
      <c r="J368" s="49"/>
      <c r="K368" s="76"/>
      <c r="L368" s="77"/>
      <c r="M368" s="32"/>
    </row>
    <row r="369" spans="1:13" s="17" customFormat="1">
      <c r="A369" s="32"/>
      <c r="B369" s="65"/>
      <c r="C369" s="49"/>
      <c r="D369" s="76"/>
      <c r="E369" s="77"/>
      <c r="F369" s="32"/>
      <c r="H369" s="32"/>
      <c r="I369" s="65"/>
      <c r="J369" s="49"/>
      <c r="K369" s="76"/>
      <c r="L369" s="77"/>
      <c r="M369" s="32"/>
    </row>
    <row r="370" spans="1:13" s="17" customFormat="1">
      <c r="A370" s="32"/>
      <c r="B370" s="65"/>
      <c r="C370" s="49"/>
      <c r="D370" s="76"/>
      <c r="E370" s="77"/>
      <c r="F370" s="32"/>
      <c r="H370" s="32"/>
      <c r="I370" s="65"/>
      <c r="J370" s="49"/>
      <c r="K370" s="76"/>
      <c r="L370" s="77"/>
      <c r="M370" s="32"/>
    </row>
    <row r="371" spans="1:13" s="17" customFormat="1">
      <c r="A371" s="32"/>
      <c r="B371" s="65"/>
      <c r="C371" s="49"/>
      <c r="D371" s="76"/>
      <c r="E371" s="77"/>
      <c r="F371" s="32"/>
      <c r="H371" s="32"/>
      <c r="I371" s="65"/>
      <c r="J371" s="49"/>
      <c r="K371" s="76"/>
      <c r="L371" s="77"/>
      <c r="M371" s="32"/>
    </row>
    <row r="372" spans="1:13" s="17" customFormat="1">
      <c r="A372" s="32"/>
      <c r="B372" s="65"/>
      <c r="C372" s="49"/>
      <c r="D372" s="76"/>
      <c r="E372" s="77"/>
      <c r="F372" s="32"/>
      <c r="H372" s="32"/>
      <c r="I372" s="65"/>
      <c r="J372" s="49"/>
      <c r="K372" s="76"/>
      <c r="L372" s="77"/>
      <c r="M372" s="32"/>
    </row>
    <row r="373" spans="1:13" s="17" customFormat="1">
      <c r="A373" s="32"/>
      <c r="B373" s="65"/>
      <c r="D373" s="76"/>
      <c r="E373" s="77"/>
      <c r="F373" s="32"/>
      <c r="H373" s="32"/>
      <c r="I373" s="65"/>
      <c r="K373" s="76"/>
      <c r="L373" s="82"/>
    </row>
    <row r="374" spans="1:13" s="17" customFormat="1">
      <c r="A374" s="55"/>
      <c r="B374" s="66"/>
      <c r="D374" s="76"/>
      <c r="E374" s="77"/>
      <c r="F374" s="56"/>
      <c r="H374" s="55"/>
      <c r="I374" s="66"/>
      <c r="K374" s="76"/>
      <c r="L374" s="82"/>
    </row>
    <row r="375" spans="1:13" s="17" customFormat="1">
      <c r="A375" s="32"/>
      <c r="B375" s="65"/>
      <c r="C375" s="49"/>
      <c r="D375" s="76"/>
      <c r="E375" s="77"/>
      <c r="F375" s="32"/>
      <c r="H375" s="32"/>
      <c r="I375" s="65"/>
      <c r="J375" s="49"/>
      <c r="K375" s="76"/>
      <c r="L375" s="77"/>
      <c r="M375" s="32"/>
    </row>
    <row r="376" spans="1:13" s="17" customFormat="1">
      <c r="A376" s="32"/>
      <c r="B376" s="65"/>
      <c r="C376" s="49"/>
      <c r="D376" s="76"/>
      <c r="E376" s="77"/>
      <c r="F376" s="32"/>
      <c r="H376" s="32"/>
      <c r="I376" s="65"/>
      <c r="J376" s="49"/>
      <c r="K376" s="76"/>
      <c r="L376" s="77"/>
      <c r="M376" s="32"/>
    </row>
    <row r="377" spans="1:13" s="17" customFormat="1">
      <c r="A377" s="32"/>
      <c r="B377" s="65"/>
      <c r="C377" s="49"/>
      <c r="D377" s="76"/>
      <c r="E377" s="77"/>
      <c r="F377" s="32"/>
      <c r="H377" s="32"/>
      <c r="I377" s="65"/>
      <c r="J377" s="49"/>
      <c r="K377" s="76"/>
      <c r="L377" s="77"/>
      <c r="M377" s="32"/>
    </row>
    <row r="378" spans="1:13" s="17" customFormat="1">
      <c r="A378" s="32"/>
      <c r="B378" s="65"/>
      <c r="C378" s="49"/>
      <c r="D378" s="76"/>
      <c r="E378" s="77"/>
      <c r="F378" s="32"/>
      <c r="H378" s="32"/>
      <c r="I378" s="65"/>
      <c r="J378" s="49"/>
      <c r="K378" s="76"/>
      <c r="L378" s="77"/>
      <c r="M378" s="32"/>
    </row>
    <row r="379" spans="1:13" s="17" customFormat="1">
      <c r="A379" s="32"/>
      <c r="B379" s="65"/>
      <c r="C379" s="49"/>
      <c r="D379" s="76"/>
      <c r="E379" s="77"/>
      <c r="F379" s="32"/>
      <c r="H379" s="32"/>
      <c r="I379" s="65"/>
      <c r="J379" s="49"/>
      <c r="K379" s="76"/>
      <c r="L379" s="77"/>
      <c r="M379" s="32"/>
    </row>
    <row r="380" spans="1:13" s="17" customFormat="1">
      <c r="A380" s="32"/>
      <c r="B380" s="65"/>
      <c r="C380" s="49"/>
      <c r="D380" s="76"/>
      <c r="E380" s="77"/>
      <c r="F380" s="32"/>
      <c r="H380" s="32"/>
      <c r="I380" s="65"/>
      <c r="J380" s="49"/>
      <c r="K380" s="76"/>
      <c r="L380" s="77"/>
      <c r="M380" s="32"/>
    </row>
    <row r="381" spans="1:13" s="17" customFormat="1">
      <c r="A381" s="32"/>
      <c r="B381" s="65"/>
      <c r="C381" s="49"/>
      <c r="D381" s="76"/>
      <c r="E381" s="77"/>
      <c r="F381" s="32"/>
      <c r="H381" s="32"/>
      <c r="I381" s="65"/>
      <c r="J381" s="49"/>
      <c r="K381" s="76"/>
      <c r="L381" s="77"/>
      <c r="M381" s="32"/>
    </row>
    <row r="382" spans="1:13" s="17" customFormat="1">
      <c r="A382" s="32"/>
      <c r="B382" s="65"/>
      <c r="C382" s="49"/>
      <c r="D382" s="76"/>
      <c r="E382" s="77"/>
      <c r="F382" s="32"/>
      <c r="H382" s="32"/>
      <c r="I382" s="65"/>
      <c r="J382" s="49"/>
      <c r="K382" s="76"/>
      <c r="L382" s="77"/>
      <c r="M382" s="32"/>
    </row>
    <row r="383" spans="1:13" s="17" customFormat="1">
      <c r="A383" s="32"/>
      <c r="B383" s="65"/>
      <c r="D383" s="76"/>
      <c r="E383" s="77"/>
      <c r="F383" s="32"/>
      <c r="H383" s="32"/>
      <c r="I383" s="65"/>
      <c r="K383" s="76"/>
      <c r="L383" s="82"/>
    </row>
    <row r="384" spans="1:13" s="17" customFormat="1">
      <c r="A384" s="55"/>
      <c r="B384" s="66"/>
      <c r="D384" s="76"/>
      <c r="E384" s="77"/>
      <c r="F384" s="56"/>
      <c r="H384" s="55"/>
      <c r="I384" s="66"/>
      <c r="K384" s="76"/>
      <c r="L384" s="82"/>
      <c r="M384" s="57"/>
    </row>
    <row r="385" spans="1:13" s="17" customFormat="1">
      <c r="A385" s="32"/>
      <c r="B385" s="65"/>
      <c r="C385" s="49"/>
      <c r="D385" s="76"/>
      <c r="E385" s="77"/>
      <c r="F385" s="32"/>
      <c r="H385" s="32"/>
      <c r="I385" s="65"/>
      <c r="J385" s="49"/>
      <c r="K385" s="76"/>
      <c r="L385" s="77"/>
      <c r="M385" s="32"/>
    </row>
    <row r="386" spans="1:13" s="17" customFormat="1">
      <c r="A386" s="32"/>
      <c r="B386" s="65"/>
      <c r="C386" s="49"/>
      <c r="D386" s="76"/>
      <c r="E386" s="77"/>
      <c r="F386" s="32"/>
      <c r="H386" s="32"/>
      <c r="I386" s="65"/>
      <c r="J386" s="49"/>
      <c r="K386" s="76"/>
      <c r="L386" s="77"/>
      <c r="M386" s="32"/>
    </row>
    <row r="387" spans="1:13" s="17" customFormat="1">
      <c r="A387" s="32"/>
      <c r="B387" s="65"/>
      <c r="C387" s="49"/>
      <c r="D387" s="76"/>
      <c r="E387" s="77"/>
      <c r="F387" s="32"/>
      <c r="H387" s="32"/>
      <c r="I387" s="65"/>
      <c r="J387" s="49"/>
      <c r="K387" s="76"/>
      <c r="L387" s="77"/>
      <c r="M387" s="32"/>
    </row>
    <row r="388" spans="1:13" s="17" customFormat="1">
      <c r="A388" s="32"/>
      <c r="B388" s="65"/>
      <c r="C388" s="49"/>
      <c r="D388" s="76"/>
      <c r="E388" s="77"/>
      <c r="F388" s="32"/>
      <c r="H388" s="32"/>
      <c r="I388" s="65"/>
      <c r="J388" s="49"/>
      <c r="K388" s="76"/>
      <c r="L388" s="77"/>
      <c r="M388" s="32"/>
    </row>
    <row r="389" spans="1:13" s="17" customFormat="1">
      <c r="A389" s="32"/>
      <c r="B389" s="65"/>
      <c r="C389" s="49"/>
      <c r="D389" s="76"/>
      <c r="E389" s="77"/>
      <c r="F389" s="32"/>
      <c r="H389" s="32"/>
      <c r="I389" s="65"/>
      <c r="J389" s="49"/>
      <c r="K389" s="76"/>
      <c r="L389" s="77"/>
      <c r="M389" s="32"/>
    </row>
    <row r="390" spans="1:13" s="17" customFormat="1">
      <c r="A390" s="32"/>
      <c r="B390" s="65"/>
      <c r="C390" s="49"/>
      <c r="D390" s="76"/>
      <c r="E390" s="77"/>
      <c r="F390" s="32"/>
      <c r="H390" s="32"/>
      <c r="I390" s="65"/>
      <c r="J390" s="49"/>
      <c r="K390" s="76"/>
      <c r="L390" s="77"/>
      <c r="M390" s="32"/>
    </row>
    <row r="391" spans="1:13" s="17" customFormat="1">
      <c r="A391" s="32"/>
      <c r="B391" s="65"/>
      <c r="C391" s="49"/>
      <c r="D391" s="76"/>
      <c r="E391" s="77"/>
      <c r="F391" s="32"/>
      <c r="H391" s="32"/>
      <c r="I391" s="65"/>
      <c r="J391" s="49"/>
      <c r="K391" s="76"/>
      <c r="L391" s="77"/>
      <c r="M391" s="32"/>
    </row>
    <row r="392" spans="1:13" s="17" customFormat="1">
      <c r="A392" s="32"/>
      <c r="B392" s="65"/>
      <c r="C392" s="49"/>
      <c r="D392" s="76"/>
      <c r="E392" s="77"/>
      <c r="F392" s="32"/>
      <c r="H392" s="32"/>
      <c r="I392" s="65"/>
      <c r="J392" s="49"/>
      <c r="K392" s="76"/>
      <c r="L392" s="77"/>
      <c r="M392" s="32"/>
    </row>
    <row r="393" spans="1:13" s="17" customFormat="1">
      <c r="A393" s="32"/>
      <c r="B393" s="65"/>
      <c r="D393" s="76"/>
      <c r="E393" s="77"/>
      <c r="F393" s="32"/>
      <c r="H393" s="32"/>
      <c r="I393" s="65"/>
      <c r="K393" s="76"/>
      <c r="L393" s="82"/>
    </row>
    <row r="394" spans="1:13" s="17" customFormat="1">
      <c r="A394" s="55"/>
      <c r="B394" s="66"/>
      <c r="D394" s="76"/>
      <c r="E394" s="77"/>
      <c r="F394" s="56"/>
      <c r="H394" s="55"/>
      <c r="I394" s="66"/>
      <c r="K394" s="76"/>
      <c r="L394" s="82"/>
      <c r="M394" s="57"/>
    </row>
    <row r="395" spans="1:13" s="17" customFormat="1">
      <c r="A395" s="32"/>
      <c r="B395" s="65"/>
      <c r="C395" s="49"/>
      <c r="D395" s="76"/>
      <c r="E395" s="77"/>
      <c r="F395" s="32"/>
      <c r="H395" s="32"/>
      <c r="I395" s="65"/>
      <c r="J395" s="49"/>
      <c r="K395" s="76"/>
      <c r="L395" s="77"/>
      <c r="M395" s="32"/>
    </row>
    <row r="396" spans="1:13" s="17" customFormat="1">
      <c r="A396" s="32"/>
      <c r="B396" s="65"/>
      <c r="C396" s="49"/>
      <c r="D396" s="76"/>
      <c r="E396" s="77"/>
      <c r="F396" s="32"/>
      <c r="H396" s="32"/>
      <c r="I396" s="65"/>
      <c r="J396" s="49"/>
      <c r="K396" s="76"/>
      <c r="L396" s="77"/>
      <c r="M396" s="32"/>
    </row>
    <row r="397" spans="1:13" s="17" customFormat="1" ht="15" customHeight="1">
      <c r="A397" s="32"/>
      <c r="B397" s="65"/>
      <c r="C397" s="49"/>
      <c r="D397" s="76"/>
      <c r="E397" s="77"/>
      <c r="F397" s="32"/>
      <c r="H397" s="32"/>
      <c r="I397" s="65"/>
      <c r="J397" s="49"/>
      <c r="K397" s="76"/>
      <c r="L397" s="77"/>
      <c r="M397" s="32"/>
    </row>
    <row r="398" spans="1:13" s="17" customFormat="1">
      <c r="A398" s="32"/>
      <c r="B398" s="65"/>
      <c r="C398" s="49"/>
      <c r="D398" s="76"/>
      <c r="E398" s="77"/>
      <c r="F398" s="32"/>
      <c r="H398" s="32"/>
      <c r="I398" s="65"/>
      <c r="J398" s="49"/>
      <c r="K398" s="76"/>
      <c r="L398" s="77"/>
      <c r="M398" s="32"/>
    </row>
    <row r="399" spans="1:13" s="17" customFormat="1">
      <c r="A399" s="32"/>
      <c r="B399" s="65"/>
      <c r="C399" s="49"/>
      <c r="D399" s="76"/>
      <c r="E399" s="77"/>
      <c r="F399" s="32"/>
      <c r="H399" s="32"/>
      <c r="I399" s="65"/>
      <c r="J399" s="49"/>
      <c r="K399" s="76"/>
      <c r="L399" s="77"/>
      <c r="M399" s="32"/>
    </row>
    <row r="400" spans="1:13" s="17" customFormat="1">
      <c r="A400" s="32"/>
      <c r="B400" s="65"/>
      <c r="C400" s="49"/>
      <c r="D400" s="76"/>
      <c r="E400" s="77"/>
      <c r="F400" s="32"/>
      <c r="H400" s="32"/>
      <c r="I400" s="65"/>
      <c r="J400" s="49"/>
      <c r="K400" s="76"/>
      <c r="L400" s="77"/>
      <c r="M400" s="32"/>
    </row>
    <row r="401" spans="1:13" s="17" customFormat="1">
      <c r="A401" s="32"/>
      <c r="B401" s="65"/>
      <c r="C401" s="49"/>
      <c r="D401" s="76"/>
      <c r="E401" s="77"/>
      <c r="F401" s="32"/>
      <c r="H401" s="32"/>
      <c r="I401" s="65"/>
      <c r="J401" s="49"/>
      <c r="K401" s="76"/>
      <c r="L401" s="77"/>
      <c r="M401" s="32"/>
    </row>
    <row r="402" spans="1:13" s="17" customFormat="1">
      <c r="A402" s="32"/>
      <c r="B402" s="65"/>
      <c r="C402" s="49"/>
      <c r="D402" s="76"/>
      <c r="E402" s="77"/>
      <c r="F402" s="32"/>
      <c r="H402" s="32"/>
      <c r="I402" s="65"/>
      <c r="J402" s="49"/>
      <c r="K402" s="76"/>
      <c r="L402" s="77"/>
      <c r="M402" s="32"/>
    </row>
    <row r="403" spans="1:13" s="17" customFormat="1">
      <c r="A403" s="32"/>
      <c r="B403" s="65"/>
      <c r="D403" s="76"/>
      <c r="E403" s="77"/>
      <c r="F403" s="32"/>
      <c r="H403" s="32"/>
      <c r="I403" s="65"/>
      <c r="K403" s="76"/>
      <c r="L403" s="82"/>
    </row>
    <row r="404" spans="1:13" s="17" customFormat="1">
      <c r="A404" s="32"/>
      <c r="B404" s="65"/>
      <c r="D404" s="76"/>
      <c r="E404" s="77"/>
      <c r="F404" s="56"/>
      <c r="H404" s="32"/>
      <c r="I404" s="65"/>
      <c r="K404" s="76"/>
      <c r="L404" s="82"/>
      <c r="M404" s="57"/>
    </row>
    <row r="405" spans="1:13" s="17" customFormat="1">
      <c r="A405" s="32"/>
      <c r="B405" s="65"/>
      <c r="C405" s="49"/>
      <c r="D405" s="76"/>
      <c r="E405" s="77"/>
      <c r="F405" s="32"/>
      <c r="H405" s="32"/>
      <c r="I405" s="65"/>
      <c r="J405" s="49"/>
      <c r="K405" s="76"/>
      <c r="L405" s="77"/>
      <c r="M405" s="32"/>
    </row>
    <row r="406" spans="1:13" s="17" customFormat="1">
      <c r="A406" s="32"/>
      <c r="B406" s="65"/>
      <c r="C406" s="49"/>
      <c r="D406" s="76"/>
      <c r="E406" s="77"/>
      <c r="F406" s="32"/>
      <c r="H406" s="32"/>
      <c r="I406" s="65"/>
      <c r="J406" s="49"/>
      <c r="K406" s="76"/>
      <c r="L406" s="77"/>
      <c r="M406" s="32"/>
    </row>
    <row r="407" spans="1:13" s="17" customFormat="1">
      <c r="A407" s="32"/>
      <c r="B407" s="65"/>
      <c r="C407" s="49"/>
      <c r="D407" s="76"/>
      <c r="E407" s="77"/>
      <c r="F407" s="32"/>
      <c r="H407" s="32"/>
      <c r="I407" s="65"/>
      <c r="J407" s="49"/>
      <c r="K407" s="76"/>
      <c r="L407" s="77"/>
      <c r="M407" s="32"/>
    </row>
    <row r="408" spans="1:13" s="17" customFormat="1">
      <c r="A408" s="32"/>
      <c r="B408" s="65"/>
      <c r="C408" s="49"/>
      <c r="D408" s="76"/>
      <c r="E408" s="77"/>
      <c r="F408" s="32"/>
      <c r="H408" s="32"/>
      <c r="I408" s="65"/>
      <c r="J408" s="49"/>
      <c r="K408" s="76"/>
      <c r="L408" s="77"/>
      <c r="M408" s="32"/>
    </row>
    <row r="409" spans="1:13" s="17" customFormat="1">
      <c r="A409" s="32"/>
      <c r="B409" s="65"/>
      <c r="C409" s="49"/>
      <c r="D409" s="76"/>
      <c r="E409" s="77"/>
      <c r="F409" s="32"/>
      <c r="H409" s="32"/>
      <c r="I409" s="65"/>
      <c r="J409" s="49"/>
      <c r="K409" s="76"/>
      <c r="L409" s="77"/>
      <c r="M409" s="32"/>
    </row>
    <row r="410" spans="1:13" s="17" customFormat="1">
      <c r="A410" s="32"/>
      <c r="B410" s="65"/>
      <c r="C410" s="49"/>
      <c r="D410" s="76"/>
      <c r="E410" s="77"/>
      <c r="F410" s="32"/>
      <c r="H410" s="32"/>
      <c r="I410" s="65"/>
      <c r="J410" s="49"/>
      <c r="K410" s="76"/>
      <c r="L410" s="77"/>
      <c r="M410" s="32"/>
    </row>
    <row r="411" spans="1:13" s="17" customFormat="1">
      <c r="A411" s="32"/>
      <c r="B411" s="65"/>
      <c r="C411" s="49"/>
      <c r="D411" s="76"/>
      <c r="E411" s="77"/>
      <c r="F411" s="32"/>
      <c r="H411" s="32"/>
      <c r="I411" s="65"/>
      <c r="J411" s="49"/>
      <c r="K411" s="76"/>
      <c r="L411" s="77"/>
      <c r="M411" s="32"/>
    </row>
    <row r="412" spans="1:13" s="17" customFormat="1">
      <c r="A412" s="32"/>
      <c r="B412" s="65"/>
      <c r="C412" s="49"/>
      <c r="D412" s="76"/>
      <c r="E412" s="77"/>
      <c r="F412" s="32"/>
      <c r="H412" s="32"/>
      <c r="I412" s="65"/>
      <c r="J412" s="49"/>
      <c r="K412" s="76"/>
      <c r="L412" s="77"/>
      <c r="M412" s="32"/>
    </row>
    <row r="413" spans="1:13" s="17" customFormat="1">
      <c r="A413" s="30"/>
      <c r="B413" s="67"/>
      <c r="C413" s="30"/>
      <c r="D413" s="67"/>
      <c r="E413" s="78"/>
      <c r="F413" s="58"/>
      <c r="G413" s="30"/>
      <c r="H413" s="30"/>
      <c r="I413" s="67"/>
      <c r="J413" s="30"/>
      <c r="K413" s="67"/>
      <c r="L413" s="83"/>
      <c r="M413" s="30"/>
    </row>
    <row r="414" spans="1:13" s="17" customFormat="1">
      <c r="A414" s="30"/>
      <c r="B414" s="67"/>
      <c r="C414" s="30"/>
      <c r="D414" s="67"/>
      <c r="E414" s="78"/>
      <c r="F414" s="58"/>
      <c r="G414" s="30"/>
      <c r="H414" s="30"/>
      <c r="I414" s="67"/>
      <c r="J414" s="30"/>
      <c r="K414" s="67"/>
      <c r="L414" s="83"/>
      <c r="M414" s="30"/>
    </row>
    <row r="415" spans="1:13" s="17" customFormat="1">
      <c r="A415" s="30"/>
      <c r="B415" s="67"/>
      <c r="C415" s="30"/>
      <c r="D415" s="67"/>
      <c r="E415" s="78"/>
      <c r="F415" s="58"/>
      <c r="G415" s="30"/>
      <c r="H415" s="30"/>
      <c r="I415" s="67"/>
      <c r="J415" s="30"/>
      <c r="K415" s="67"/>
      <c r="L415" s="83"/>
      <c r="M415" s="30"/>
    </row>
    <row r="416" spans="1:13" s="17" customFormat="1">
      <c r="A416" s="30"/>
      <c r="B416" s="67"/>
      <c r="C416" s="30"/>
      <c r="D416" s="67"/>
      <c r="E416" s="78"/>
      <c r="F416" s="58"/>
      <c r="G416" s="30"/>
      <c r="H416" s="30"/>
      <c r="I416" s="67"/>
      <c r="J416" s="30"/>
      <c r="K416" s="67"/>
      <c r="L416" s="83"/>
      <c r="M416" s="30"/>
    </row>
    <row r="417" spans="1:13" s="17" customFormat="1">
      <c r="A417" s="30"/>
      <c r="B417" s="67"/>
      <c r="C417" s="30"/>
      <c r="D417" s="67"/>
      <c r="E417" s="78"/>
      <c r="F417" s="58"/>
      <c r="G417" s="30"/>
      <c r="H417" s="30"/>
      <c r="I417" s="67"/>
      <c r="J417" s="30"/>
      <c r="K417" s="67"/>
      <c r="L417" s="83"/>
      <c r="M417" s="30"/>
    </row>
    <row r="418" spans="1:13" s="17" customFormat="1">
      <c r="A418" s="30"/>
      <c r="B418" s="67"/>
      <c r="C418" s="30"/>
      <c r="D418" s="67"/>
      <c r="E418" s="78"/>
      <c r="F418" s="58"/>
      <c r="G418" s="30"/>
      <c r="H418" s="30"/>
      <c r="I418" s="67"/>
      <c r="J418" s="30"/>
      <c r="K418" s="67"/>
      <c r="L418" s="83"/>
      <c r="M418" s="30"/>
    </row>
    <row r="419" spans="1:13" s="17" customFormat="1">
      <c r="A419" s="30"/>
      <c r="B419" s="67"/>
      <c r="C419" s="30"/>
      <c r="D419" s="67"/>
      <c r="E419" s="78"/>
      <c r="F419" s="58"/>
      <c r="G419" s="30"/>
      <c r="H419" s="30"/>
      <c r="I419" s="67"/>
      <c r="J419" s="30"/>
      <c r="K419" s="67"/>
      <c r="L419" s="83"/>
      <c r="M419" s="30"/>
    </row>
    <row r="420" spans="1:13" s="17" customFormat="1">
      <c r="A420" s="30"/>
      <c r="B420" s="67"/>
      <c r="C420" s="30"/>
      <c r="D420" s="67"/>
      <c r="E420" s="78"/>
      <c r="F420" s="58"/>
      <c r="G420" s="30"/>
      <c r="H420" s="30"/>
      <c r="I420" s="67"/>
      <c r="J420" s="30"/>
      <c r="K420" s="67"/>
      <c r="L420" s="83"/>
      <c r="M420" s="30"/>
    </row>
    <row r="421" spans="1:13" s="17" customFormat="1">
      <c r="A421" s="30"/>
      <c r="B421" s="67"/>
      <c r="C421" s="30"/>
      <c r="D421" s="67"/>
      <c r="E421" s="78"/>
      <c r="F421" s="58"/>
      <c r="G421" s="30"/>
      <c r="H421" s="30"/>
      <c r="I421" s="67"/>
      <c r="J421" s="30"/>
      <c r="K421" s="67"/>
      <c r="L421" s="83"/>
      <c r="M421" s="30"/>
    </row>
    <row r="422" spans="1:13">
      <c r="A422"/>
      <c r="B422" s="46"/>
      <c r="C422"/>
      <c r="D422" s="46"/>
      <c r="E422" s="79"/>
      <c r="F422" s="6"/>
      <c r="G422"/>
      <c r="H422"/>
      <c r="I422" s="46"/>
      <c r="J422"/>
      <c r="K422" s="46"/>
      <c r="L422" s="84"/>
      <c r="M422"/>
    </row>
    <row r="423" spans="1:13">
      <c r="A423"/>
      <c r="B423" s="46"/>
      <c r="C423"/>
      <c r="D423" s="46"/>
      <c r="E423" s="79"/>
      <c r="F423" s="6"/>
      <c r="G423"/>
      <c r="H423"/>
      <c r="I423" s="46"/>
      <c r="J423"/>
      <c r="K423" s="46"/>
      <c r="L423" s="84"/>
      <c r="M423"/>
    </row>
    <row r="424" spans="1:13">
      <c r="A424"/>
      <c r="B424" s="46"/>
      <c r="C424"/>
      <c r="D424" s="46"/>
      <c r="E424" s="79"/>
      <c r="F424" s="6"/>
      <c r="G424"/>
      <c r="H424"/>
      <c r="I424" s="46"/>
      <c r="J424"/>
      <c r="K424" s="46"/>
      <c r="L424" s="84"/>
      <c r="M424"/>
    </row>
    <row r="425" spans="1:13">
      <c r="A425"/>
      <c r="B425" s="46"/>
      <c r="C425"/>
      <c r="D425" s="46"/>
      <c r="E425" s="79"/>
      <c r="F425" s="6"/>
      <c r="G425"/>
      <c r="H425"/>
      <c r="I425" s="46"/>
      <c r="J425"/>
      <c r="K425" s="46"/>
      <c r="L425" s="84"/>
      <c r="M425"/>
    </row>
    <row r="426" spans="1:13">
      <c r="A426"/>
      <c r="B426" s="46"/>
      <c r="C426"/>
      <c r="D426" s="46"/>
      <c r="E426" s="79"/>
      <c r="F426" s="6"/>
      <c r="G426"/>
      <c r="H426"/>
      <c r="I426" s="46"/>
      <c r="J426"/>
      <c r="K426" s="46"/>
      <c r="L426" s="84"/>
      <c r="M426"/>
    </row>
    <row r="427" spans="1:13">
      <c r="A427"/>
      <c r="B427" s="46"/>
      <c r="C427"/>
      <c r="D427" s="46"/>
      <c r="E427" s="79"/>
      <c r="F427" s="6"/>
      <c r="G427"/>
      <c r="H427"/>
      <c r="I427" s="46"/>
      <c r="J427"/>
      <c r="K427" s="46"/>
      <c r="L427" s="84"/>
      <c r="M427"/>
    </row>
    <row r="428" spans="1:13">
      <c r="A428"/>
      <c r="B428" s="46"/>
      <c r="C428"/>
      <c r="D428" s="46"/>
      <c r="E428" s="79"/>
      <c r="F428" s="6"/>
      <c r="G428"/>
      <c r="H428"/>
      <c r="I428" s="46"/>
      <c r="J428"/>
      <c r="K428" s="46"/>
      <c r="L428" s="84"/>
      <c r="M428"/>
    </row>
    <row r="429" spans="1:13">
      <c r="A429"/>
      <c r="B429" s="46"/>
      <c r="C429"/>
      <c r="D429" s="46"/>
      <c r="E429" s="79"/>
      <c r="F429" s="6"/>
      <c r="G429"/>
      <c r="H429"/>
      <c r="I429" s="46"/>
      <c r="J429"/>
      <c r="K429" s="46"/>
      <c r="L429" s="84"/>
      <c r="M429"/>
    </row>
    <row r="430" spans="1:13">
      <c r="A430"/>
      <c r="B430" s="46"/>
      <c r="C430"/>
      <c r="D430" s="46"/>
      <c r="E430" s="79"/>
      <c r="F430" s="6"/>
      <c r="G430"/>
      <c r="H430"/>
      <c r="I430" s="46"/>
      <c r="J430"/>
      <c r="K430" s="46"/>
      <c r="L430" s="84"/>
      <c r="M430"/>
    </row>
    <row r="431" spans="1:13">
      <c r="A431"/>
      <c r="B431" s="46"/>
      <c r="C431"/>
      <c r="D431" s="46"/>
      <c r="E431" s="79"/>
      <c r="F431" s="6"/>
      <c r="G431"/>
      <c r="H431"/>
      <c r="I431" s="46"/>
      <c r="J431"/>
      <c r="K431" s="46"/>
      <c r="L431" s="84"/>
      <c r="M431"/>
    </row>
    <row r="432" spans="1:13">
      <c r="A432"/>
      <c r="B432" s="46"/>
      <c r="C432"/>
      <c r="D432" s="46"/>
      <c r="E432" s="79"/>
      <c r="F432" s="6"/>
      <c r="G432"/>
      <c r="H432"/>
      <c r="I432" s="46"/>
      <c r="J432"/>
      <c r="K432" s="46"/>
      <c r="L432" s="84"/>
      <c r="M432"/>
    </row>
    <row r="433" spans="1:13">
      <c r="A433"/>
      <c r="B433" s="46"/>
      <c r="C433"/>
      <c r="D433" s="46"/>
      <c r="E433" s="79"/>
      <c r="F433" s="6"/>
      <c r="G433"/>
      <c r="H433"/>
      <c r="I433" s="46"/>
      <c r="J433"/>
      <c r="K433" s="46"/>
      <c r="L433" s="84"/>
      <c r="M433"/>
    </row>
    <row r="434" spans="1:13">
      <c r="A434"/>
      <c r="B434" s="46"/>
      <c r="C434"/>
      <c r="D434" s="46"/>
      <c r="E434" s="79"/>
      <c r="F434" s="6"/>
      <c r="G434"/>
      <c r="H434"/>
      <c r="I434" s="46"/>
      <c r="J434"/>
      <c r="K434" s="46"/>
      <c r="L434" s="84"/>
      <c r="M434"/>
    </row>
    <row r="435" spans="1:13">
      <c r="A435"/>
      <c r="B435" s="46"/>
      <c r="C435"/>
      <c r="D435" s="46"/>
      <c r="E435" s="79"/>
      <c r="F435" s="6"/>
      <c r="G435"/>
      <c r="H435"/>
      <c r="I435" s="46"/>
      <c r="J435"/>
      <c r="K435" s="46"/>
      <c r="L435" s="84"/>
      <c r="M435"/>
    </row>
    <row r="436" spans="1:13">
      <c r="A436"/>
      <c r="B436" s="46"/>
      <c r="C436"/>
      <c r="D436" s="46"/>
      <c r="E436" s="79"/>
      <c r="F436" s="6"/>
      <c r="G436"/>
      <c r="H436"/>
      <c r="I436" s="46"/>
      <c r="J436"/>
      <c r="K436" s="46"/>
      <c r="L436" s="84"/>
      <c r="M436"/>
    </row>
    <row r="437" spans="1:13">
      <c r="A437"/>
      <c r="B437" s="46"/>
      <c r="C437"/>
      <c r="D437" s="46"/>
      <c r="E437" s="79"/>
      <c r="F437" s="6"/>
      <c r="G437"/>
      <c r="H437"/>
      <c r="I437" s="46"/>
      <c r="J437"/>
      <c r="K437" s="46"/>
      <c r="L437" s="84"/>
      <c r="M437"/>
    </row>
    <row r="438" spans="1:13">
      <c r="A438"/>
      <c r="B438" s="46"/>
      <c r="C438"/>
      <c r="D438" s="46"/>
      <c r="E438" s="79"/>
      <c r="F438" s="6"/>
      <c r="G438"/>
      <c r="H438"/>
      <c r="I438" s="46"/>
      <c r="J438"/>
      <c r="K438" s="46"/>
      <c r="L438" s="84"/>
      <c r="M438"/>
    </row>
    <row r="439" spans="1:13">
      <c r="A439"/>
      <c r="B439" s="46"/>
      <c r="C439"/>
      <c r="D439" s="46"/>
      <c r="E439" s="79"/>
      <c r="F439" s="6"/>
      <c r="G439"/>
      <c r="H439"/>
      <c r="I439" s="46"/>
      <c r="J439"/>
      <c r="K439" s="46"/>
      <c r="L439" s="84"/>
      <c r="M439"/>
    </row>
    <row r="440" spans="1:13">
      <c r="A440"/>
      <c r="B440" s="46"/>
      <c r="C440"/>
      <c r="D440" s="46"/>
      <c r="E440" s="79"/>
      <c r="F440" s="6"/>
      <c r="G440"/>
      <c r="H440"/>
      <c r="I440" s="46"/>
      <c r="J440"/>
      <c r="K440" s="46"/>
      <c r="L440" s="84"/>
      <c r="M440"/>
    </row>
    <row r="441" spans="1:13">
      <c r="A441"/>
      <c r="B441" s="46"/>
      <c r="C441"/>
      <c r="D441" s="46"/>
      <c r="E441" s="79"/>
      <c r="F441" s="6"/>
      <c r="G441"/>
      <c r="H441"/>
      <c r="I441" s="46"/>
      <c r="J441"/>
      <c r="K441" s="46"/>
      <c r="L441" s="84"/>
      <c r="M441"/>
    </row>
    <row r="442" spans="1:13">
      <c r="A442"/>
      <c r="B442" s="46"/>
      <c r="C442"/>
      <c r="D442" s="46"/>
      <c r="E442" s="79"/>
      <c r="F442" s="6"/>
      <c r="G442"/>
      <c r="H442"/>
      <c r="I442" s="46"/>
      <c r="J442"/>
      <c r="K442" s="46"/>
      <c r="L442" s="84"/>
      <c r="M442"/>
    </row>
    <row r="443" spans="1:13">
      <c r="A443"/>
      <c r="B443" s="46"/>
      <c r="C443"/>
      <c r="D443" s="46"/>
      <c r="E443" s="79"/>
      <c r="F443" s="6"/>
      <c r="G443"/>
      <c r="H443"/>
      <c r="I443" s="46"/>
      <c r="J443"/>
      <c r="K443" s="46"/>
      <c r="L443" s="84"/>
      <c r="M443"/>
    </row>
    <row r="444" spans="1:13">
      <c r="A444"/>
      <c r="B444" s="46"/>
      <c r="C444"/>
      <c r="D444" s="46"/>
      <c r="E444" s="79"/>
      <c r="F444" s="6"/>
      <c r="G444"/>
      <c r="H444"/>
      <c r="I444" s="46"/>
      <c r="J444"/>
      <c r="K444" s="46"/>
      <c r="L444" s="84"/>
      <c r="M444"/>
    </row>
    <row r="445" spans="1:13">
      <c r="A445"/>
      <c r="B445" s="46"/>
      <c r="C445"/>
      <c r="D445" s="46"/>
      <c r="E445" s="79"/>
      <c r="F445" s="6"/>
      <c r="G445"/>
      <c r="H445"/>
      <c r="I445" s="46"/>
      <c r="J445"/>
      <c r="K445" s="46"/>
      <c r="L445" s="84"/>
      <c r="M445"/>
    </row>
    <row r="446" spans="1:13">
      <c r="A446"/>
      <c r="B446" s="46"/>
      <c r="C446"/>
      <c r="D446" s="46"/>
      <c r="E446" s="79"/>
      <c r="F446" s="6"/>
      <c r="G446"/>
      <c r="H446"/>
      <c r="I446" s="46"/>
      <c r="J446"/>
      <c r="K446" s="46"/>
      <c r="L446" s="84"/>
      <c r="M446"/>
    </row>
    <row r="447" spans="1:13">
      <c r="A447"/>
      <c r="B447" s="46"/>
      <c r="C447"/>
      <c r="D447" s="46"/>
      <c r="E447" s="79"/>
      <c r="F447" s="6"/>
      <c r="G447"/>
      <c r="H447"/>
      <c r="I447" s="46"/>
      <c r="J447"/>
      <c r="K447" s="46"/>
      <c r="L447" s="84"/>
      <c r="M447"/>
    </row>
    <row r="448" spans="1:13">
      <c r="A448"/>
      <c r="B448" s="46"/>
      <c r="C448"/>
      <c r="D448" s="46"/>
      <c r="E448" s="79"/>
      <c r="F448" s="6"/>
      <c r="G448"/>
      <c r="H448"/>
      <c r="I448" s="46"/>
      <c r="J448"/>
      <c r="K448" s="46"/>
      <c r="L448" s="84"/>
      <c r="M448"/>
    </row>
    <row r="449" spans="1:13">
      <c r="A449"/>
      <c r="B449" s="46"/>
      <c r="C449"/>
      <c r="D449" s="46"/>
      <c r="E449" s="79"/>
      <c r="F449" s="6"/>
      <c r="G449"/>
      <c r="H449"/>
      <c r="I449" s="46"/>
      <c r="J449"/>
      <c r="K449" s="46"/>
      <c r="L449" s="84"/>
      <c r="M449"/>
    </row>
    <row r="450" spans="1:13">
      <c r="A450"/>
      <c r="B450" s="46"/>
      <c r="C450"/>
      <c r="D450" s="46"/>
      <c r="E450" s="79"/>
      <c r="F450" s="6"/>
      <c r="G450"/>
      <c r="H450"/>
      <c r="I450" s="46"/>
      <c r="J450"/>
      <c r="K450" s="46"/>
      <c r="L450" s="84"/>
      <c r="M450"/>
    </row>
    <row r="451" spans="1:13">
      <c r="A451"/>
      <c r="B451" s="46"/>
      <c r="C451"/>
      <c r="D451" s="46"/>
      <c r="E451" s="79"/>
      <c r="F451" s="6"/>
      <c r="G451"/>
      <c r="H451"/>
      <c r="I451" s="46"/>
      <c r="J451"/>
      <c r="K451" s="46"/>
      <c r="L451" s="84"/>
      <c r="M451"/>
    </row>
    <row r="452" spans="1:13">
      <c r="A452"/>
      <c r="B452" s="46"/>
      <c r="C452"/>
      <c r="D452" s="46"/>
      <c r="E452" s="79"/>
      <c r="F452" s="6"/>
      <c r="G452"/>
      <c r="H452"/>
      <c r="I452" s="46"/>
      <c r="J452"/>
      <c r="K452" s="46"/>
      <c r="L452" s="84"/>
      <c r="M452"/>
    </row>
    <row r="453" spans="1:13">
      <c r="A453"/>
      <c r="B453" s="46"/>
      <c r="C453"/>
      <c r="D453" s="46"/>
      <c r="E453" s="79"/>
      <c r="F453" s="6"/>
      <c r="G453"/>
      <c r="H453"/>
      <c r="I453" s="46"/>
      <c r="J453"/>
      <c r="K453" s="46"/>
      <c r="L453" s="84"/>
      <c r="M453"/>
    </row>
    <row r="454" spans="1:13">
      <c r="A454"/>
      <c r="B454" s="46"/>
      <c r="C454"/>
      <c r="D454" s="46"/>
      <c r="E454" s="79"/>
      <c r="F454" s="6"/>
      <c r="G454"/>
      <c r="H454"/>
      <c r="I454" s="46"/>
      <c r="J454"/>
      <c r="K454" s="46"/>
      <c r="L454" s="84"/>
      <c r="M454"/>
    </row>
    <row r="455" spans="1:13">
      <c r="A455"/>
      <c r="B455" s="46"/>
      <c r="C455"/>
      <c r="D455" s="46"/>
      <c r="E455" s="79"/>
      <c r="F455" s="6"/>
      <c r="G455"/>
      <c r="H455"/>
      <c r="I455" s="46"/>
      <c r="J455"/>
      <c r="K455" s="46"/>
      <c r="L455" s="84"/>
      <c r="M455"/>
    </row>
    <row r="456" spans="1:13">
      <c r="A456"/>
      <c r="B456" s="46"/>
      <c r="C456"/>
      <c r="D456" s="46"/>
      <c r="E456" s="79"/>
      <c r="F456" s="6"/>
      <c r="G456"/>
      <c r="H456"/>
      <c r="I456" s="46"/>
      <c r="J456"/>
      <c r="K456" s="46"/>
      <c r="L456" s="84"/>
      <c r="M456"/>
    </row>
    <row r="457" spans="1:13">
      <c r="A457"/>
      <c r="B457" s="46"/>
      <c r="C457"/>
      <c r="D457" s="46"/>
      <c r="E457" s="79"/>
      <c r="F457" s="6"/>
      <c r="G457"/>
      <c r="H457"/>
      <c r="I457" s="46"/>
      <c r="J457"/>
      <c r="K457" s="46"/>
      <c r="L457" s="84"/>
      <c r="M457"/>
    </row>
    <row r="458" spans="1:13">
      <c r="A458"/>
      <c r="B458" s="46"/>
      <c r="C458"/>
      <c r="D458" s="46"/>
      <c r="E458" s="79"/>
      <c r="F458" s="6"/>
      <c r="G458"/>
      <c r="H458"/>
      <c r="I458" s="46"/>
      <c r="J458"/>
      <c r="K458" s="46"/>
      <c r="L458" s="84"/>
      <c r="M458"/>
    </row>
    <row r="459" spans="1:13">
      <c r="A459"/>
      <c r="B459" s="46"/>
      <c r="C459"/>
      <c r="D459" s="46"/>
      <c r="E459" s="79"/>
      <c r="F459" s="6"/>
      <c r="G459"/>
      <c r="H459"/>
      <c r="I459" s="46"/>
      <c r="J459"/>
      <c r="K459" s="46"/>
      <c r="L459" s="84"/>
      <c r="M459"/>
    </row>
    <row r="460" spans="1:13">
      <c r="A460"/>
      <c r="B460" s="46"/>
      <c r="C460"/>
      <c r="D460" s="46"/>
      <c r="E460" s="79"/>
      <c r="F460" s="6"/>
      <c r="G460"/>
      <c r="H460"/>
      <c r="I460" s="46"/>
      <c r="J460"/>
      <c r="K460" s="46"/>
      <c r="L460" s="84"/>
      <c r="M460"/>
    </row>
    <row r="461" spans="1:13">
      <c r="A461"/>
      <c r="B461" s="46"/>
      <c r="C461"/>
      <c r="D461" s="46"/>
      <c r="E461" s="79"/>
      <c r="F461" s="6"/>
      <c r="G461"/>
      <c r="H461"/>
      <c r="I461" s="46"/>
      <c r="J461"/>
      <c r="K461" s="46"/>
      <c r="L461" s="84"/>
      <c r="M461"/>
    </row>
    <row r="462" spans="1:13">
      <c r="A462"/>
      <c r="B462" s="46"/>
      <c r="C462"/>
      <c r="D462" s="46"/>
      <c r="E462" s="79"/>
      <c r="F462" s="6"/>
      <c r="G462"/>
      <c r="H462"/>
      <c r="I462" s="46"/>
      <c r="J462"/>
      <c r="K462" s="46"/>
      <c r="L462" s="84"/>
      <c r="M462"/>
    </row>
    <row r="463" spans="1:13">
      <c r="A463"/>
      <c r="B463" s="46"/>
      <c r="C463"/>
      <c r="D463" s="46"/>
      <c r="E463" s="79"/>
      <c r="F463" s="6"/>
      <c r="G463"/>
      <c r="H463"/>
      <c r="I463" s="46"/>
      <c r="J463"/>
      <c r="K463" s="46"/>
      <c r="L463" s="84"/>
      <c r="M463"/>
    </row>
    <row r="464" spans="1:13">
      <c r="A464"/>
      <c r="B464" s="46"/>
      <c r="C464"/>
      <c r="D464" s="46"/>
      <c r="E464" s="79"/>
      <c r="F464" s="6"/>
      <c r="G464"/>
      <c r="H464"/>
      <c r="I464" s="46"/>
      <c r="J464"/>
      <c r="K464" s="46"/>
      <c r="L464" s="84"/>
      <c r="M464"/>
    </row>
    <row r="465" spans="1:13">
      <c r="A465"/>
      <c r="B465" s="46"/>
      <c r="C465"/>
      <c r="D465" s="46"/>
      <c r="E465" s="79"/>
      <c r="F465" s="6"/>
      <c r="G465"/>
      <c r="H465"/>
      <c r="I465" s="46"/>
      <c r="J465"/>
      <c r="K465" s="46"/>
      <c r="L465" s="84"/>
      <c r="M465"/>
    </row>
    <row r="466" spans="1:13">
      <c r="A466"/>
      <c r="B466" s="46"/>
      <c r="C466"/>
      <c r="D466" s="46"/>
      <c r="E466" s="79"/>
      <c r="F466" s="6"/>
      <c r="G466"/>
      <c r="H466"/>
      <c r="I466" s="46"/>
      <c r="J466"/>
      <c r="K466" s="46"/>
      <c r="L466" s="84"/>
      <c r="M466"/>
    </row>
    <row r="467" spans="1:13">
      <c r="A467"/>
      <c r="B467" s="46"/>
      <c r="C467"/>
      <c r="D467" s="46"/>
      <c r="E467" s="79"/>
      <c r="F467" s="6"/>
      <c r="G467"/>
      <c r="H467"/>
      <c r="I467" s="46"/>
      <c r="J467"/>
      <c r="K467" s="46"/>
      <c r="L467" s="84"/>
      <c r="M467"/>
    </row>
    <row r="468" spans="1:13">
      <c r="A468"/>
      <c r="B468" s="46"/>
      <c r="C468"/>
      <c r="D468" s="46"/>
      <c r="E468" s="79"/>
      <c r="F468" s="6"/>
      <c r="G468"/>
      <c r="H468"/>
      <c r="I468" s="46"/>
      <c r="J468"/>
      <c r="K468" s="46"/>
      <c r="L468" s="84"/>
      <c r="M468"/>
    </row>
    <row r="469" spans="1:13">
      <c r="A469"/>
      <c r="B469" s="46"/>
      <c r="C469"/>
      <c r="D469" s="46"/>
      <c r="E469" s="79"/>
      <c r="F469" s="6"/>
      <c r="G469"/>
      <c r="H469"/>
      <c r="I469" s="46"/>
      <c r="J469"/>
      <c r="K469" s="46"/>
      <c r="L469" s="84"/>
      <c r="M469"/>
    </row>
    <row r="470" spans="1:13">
      <c r="A470"/>
      <c r="B470" s="46"/>
      <c r="C470"/>
      <c r="D470" s="46"/>
      <c r="E470" s="79"/>
      <c r="F470" s="6"/>
      <c r="G470"/>
      <c r="H470"/>
      <c r="I470" s="46"/>
      <c r="J470"/>
      <c r="K470" s="46"/>
      <c r="L470" s="84"/>
      <c r="M470"/>
    </row>
    <row r="471" spans="1:13">
      <c r="A471"/>
      <c r="B471" s="46"/>
      <c r="C471"/>
      <c r="D471" s="46"/>
      <c r="E471" s="79"/>
      <c r="F471" s="6"/>
      <c r="G471"/>
      <c r="H471"/>
      <c r="I471" s="46"/>
      <c r="J471"/>
      <c r="K471" s="46"/>
      <c r="L471" s="84"/>
      <c r="M471"/>
    </row>
    <row r="472" spans="1:13">
      <c r="A472"/>
      <c r="B472" s="46"/>
      <c r="C472"/>
      <c r="D472" s="46"/>
      <c r="E472" s="79"/>
      <c r="F472" s="6"/>
      <c r="G472"/>
      <c r="H472"/>
      <c r="I472" s="46"/>
      <c r="J472"/>
      <c r="K472" s="46"/>
      <c r="L472" s="84"/>
      <c r="M472"/>
    </row>
    <row r="473" spans="1:13">
      <c r="A473"/>
      <c r="B473" s="46"/>
      <c r="C473"/>
      <c r="D473" s="46"/>
      <c r="E473" s="79"/>
      <c r="F473" s="6"/>
      <c r="G473"/>
      <c r="H473"/>
      <c r="I473" s="46"/>
      <c r="J473"/>
      <c r="K473" s="46"/>
      <c r="L473" s="84"/>
      <c r="M473"/>
    </row>
    <row r="474" spans="1:13">
      <c r="A474"/>
      <c r="B474" s="46"/>
      <c r="C474"/>
      <c r="D474" s="46"/>
      <c r="E474" s="79"/>
      <c r="F474" s="6"/>
      <c r="G474"/>
      <c r="H474"/>
      <c r="I474" s="46"/>
      <c r="J474"/>
      <c r="K474" s="46"/>
      <c r="L474" s="84"/>
      <c r="M474"/>
    </row>
    <row r="475" spans="1:13">
      <c r="A475"/>
      <c r="B475" s="46"/>
      <c r="C475"/>
      <c r="D475" s="46"/>
      <c r="E475" s="79"/>
      <c r="F475" s="6"/>
      <c r="G475"/>
      <c r="H475"/>
      <c r="I475" s="46"/>
      <c r="J475"/>
      <c r="K475" s="46"/>
      <c r="L475" s="84"/>
      <c r="M475"/>
    </row>
    <row r="476" spans="1:13">
      <c r="A476"/>
      <c r="B476" s="46"/>
      <c r="C476"/>
      <c r="D476" s="46"/>
      <c r="E476" s="79"/>
      <c r="F476" s="6"/>
      <c r="G476"/>
      <c r="H476"/>
      <c r="I476" s="46"/>
      <c r="J476"/>
      <c r="K476" s="46"/>
      <c r="L476" s="84"/>
      <c r="M476"/>
    </row>
    <row r="477" spans="1:13">
      <c r="A477"/>
      <c r="B477" s="46"/>
      <c r="C477"/>
      <c r="D477" s="46"/>
      <c r="E477" s="79"/>
      <c r="F477" s="6"/>
      <c r="G477"/>
      <c r="H477"/>
      <c r="I477" s="46"/>
      <c r="J477"/>
      <c r="K477" s="46"/>
      <c r="L477" s="84"/>
      <c r="M477"/>
    </row>
    <row r="478" spans="1:13">
      <c r="A478"/>
      <c r="B478" s="46"/>
      <c r="C478"/>
      <c r="D478" s="46"/>
      <c r="E478" s="79"/>
      <c r="F478" s="6"/>
      <c r="G478"/>
      <c r="H478"/>
      <c r="I478" s="46"/>
      <c r="J478"/>
      <c r="K478" s="46"/>
      <c r="L478" s="84"/>
      <c r="M478"/>
    </row>
    <row r="479" spans="1:13">
      <c r="A479"/>
      <c r="B479" s="46"/>
      <c r="C479"/>
      <c r="D479" s="46"/>
      <c r="E479" s="79"/>
      <c r="F479" s="6"/>
      <c r="G479"/>
      <c r="H479"/>
      <c r="I479" s="46"/>
      <c r="J479"/>
      <c r="K479" s="46"/>
      <c r="L479" s="84"/>
      <c r="M479"/>
    </row>
    <row r="480" spans="1:13">
      <c r="A480"/>
      <c r="B480" s="46"/>
      <c r="C480"/>
      <c r="D480" s="46"/>
      <c r="E480" s="79"/>
      <c r="F480" s="6"/>
      <c r="G480"/>
      <c r="H480"/>
      <c r="I480" s="46"/>
      <c r="J480"/>
      <c r="K480" s="46"/>
      <c r="L480" s="84"/>
      <c r="M480"/>
    </row>
    <row r="481" spans="1:13">
      <c r="A481"/>
      <c r="B481" s="46"/>
      <c r="C481"/>
      <c r="D481" s="46"/>
      <c r="E481" s="79"/>
      <c r="F481" s="6"/>
      <c r="G481"/>
      <c r="H481"/>
      <c r="I481" s="46"/>
      <c r="J481"/>
      <c r="K481" s="46"/>
      <c r="L481" s="84"/>
      <c r="M481"/>
    </row>
    <row r="482" spans="1:13">
      <c r="A482"/>
      <c r="B482" s="46"/>
      <c r="C482"/>
      <c r="D482" s="46"/>
      <c r="E482" s="79"/>
      <c r="F482" s="6"/>
      <c r="G482"/>
      <c r="H482"/>
      <c r="I482" s="46"/>
      <c r="J482"/>
      <c r="K482" s="46"/>
      <c r="L482" s="84"/>
      <c r="M482"/>
    </row>
    <row r="483" spans="1:13">
      <c r="A483"/>
      <c r="B483" s="46"/>
      <c r="C483"/>
      <c r="D483" s="46"/>
      <c r="E483" s="79"/>
      <c r="F483" s="6"/>
      <c r="G483"/>
      <c r="H483"/>
      <c r="I483" s="46"/>
      <c r="J483"/>
      <c r="K483" s="46"/>
      <c r="L483" s="84"/>
      <c r="M483"/>
    </row>
    <row r="484" spans="1:13">
      <c r="A484"/>
      <c r="B484" s="46"/>
      <c r="C484"/>
      <c r="D484" s="46"/>
      <c r="E484" s="79"/>
      <c r="F484" s="6"/>
      <c r="G484"/>
      <c r="H484"/>
      <c r="I484" s="46"/>
      <c r="J484"/>
      <c r="K484" s="46"/>
      <c r="L484" s="84"/>
      <c r="M484"/>
    </row>
    <row r="485" spans="1:13">
      <c r="A485"/>
      <c r="B485" s="46"/>
      <c r="C485"/>
      <c r="D485" s="46"/>
      <c r="E485" s="79"/>
      <c r="F485" s="6"/>
      <c r="G485"/>
      <c r="H485"/>
      <c r="I485" s="46"/>
      <c r="J485"/>
      <c r="K485" s="46"/>
      <c r="L485" s="84"/>
      <c r="M485"/>
    </row>
    <row r="486" spans="1:13">
      <c r="A486"/>
      <c r="B486" s="46"/>
      <c r="C486"/>
      <c r="D486" s="46"/>
      <c r="E486" s="79"/>
      <c r="F486" s="6"/>
      <c r="G486"/>
      <c r="H486"/>
      <c r="I486" s="46"/>
      <c r="J486"/>
      <c r="K486" s="46"/>
      <c r="L486" s="84"/>
      <c r="M486"/>
    </row>
    <row r="487" spans="1:13">
      <c r="A487"/>
      <c r="B487" s="46"/>
      <c r="C487"/>
      <c r="D487" s="46"/>
      <c r="E487" s="79"/>
      <c r="F487" s="6"/>
      <c r="G487"/>
      <c r="H487"/>
      <c r="I487" s="46"/>
      <c r="J487"/>
      <c r="K487" s="46"/>
      <c r="L487" s="84"/>
      <c r="M487"/>
    </row>
    <row r="488" spans="1:13">
      <c r="A488"/>
      <c r="B488" s="46"/>
      <c r="C488"/>
      <c r="D488" s="46"/>
      <c r="E488" s="79"/>
      <c r="F488" s="6"/>
      <c r="G488"/>
      <c r="H488"/>
      <c r="I488" s="46"/>
      <c r="J488"/>
      <c r="K488" s="46"/>
      <c r="L488" s="84"/>
      <c r="M488"/>
    </row>
    <row r="489" spans="1:13">
      <c r="A489"/>
      <c r="B489" s="46"/>
      <c r="C489"/>
      <c r="D489" s="46"/>
      <c r="E489" s="79"/>
      <c r="F489" s="6"/>
      <c r="G489"/>
      <c r="H489"/>
      <c r="I489" s="46"/>
      <c r="J489"/>
      <c r="K489" s="46"/>
      <c r="L489" s="84"/>
      <c r="M489"/>
    </row>
    <row r="490" spans="1:13">
      <c r="A490"/>
      <c r="B490" s="46"/>
      <c r="C490"/>
      <c r="D490" s="46"/>
      <c r="E490" s="79"/>
      <c r="F490" s="6"/>
      <c r="G490"/>
      <c r="H490"/>
      <c r="I490" s="46"/>
      <c r="J490"/>
      <c r="K490" s="46"/>
      <c r="L490" s="84"/>
      <c r="M490"/>
    </row>
    <row r="491" spans="1:13">
      <c r="A491"/>
      <c r="B491" s="46"/>
      <c r="C491"/>
      <c r="D491" s="46"/>
      <c r="E491" s="79"/>
      <c r="F491" s="6"/>
      <c r="G491"/>
      <c r="H491"/>
      <c r="I491" s="46"/>
      <c r="J491"/>
      <c r="K491" s="46"/>
      <c r="L491" s="84"/>
      <c r="M491"/>
    </row>
    <row r="492" spans="1:13">
      <c r="A492"/>
      <c r="B492" s="46"/>
      <c r="C492"/>
      <c r="D492" s="46"/>
      <c r="E492" s="79"/>
      <c r="F492" s="6"/>
      <c r="G492"/>
      <c r="H492"/>
      <c r="I492" s="46"/>
      <c r="J492"/>
      <c r="K492" s="46"/>
      <c r="L492" s="84"/>
      <c r="M492"/>
    </row>
    <row r="493" spans="1:13">
      <c r="A493"/>
      <c r="B493" s="46"/>
      <c r="C493"/>
      <c r="D493" s="46"/>
      <c r="E493" s="79"/>
      <c r="F493" s="6"/>
      <c r="G493"/>
      <c r="H493"/>
      <c r="I493" s="46"/>
      <c r="J493"/>
      <c r="K493" s="46"/>
      <c r="L493" s="84"/>
      <c r="M493"/>
    </row>
    <row r="494" spans="1:13">
      <c r="A494"/>
      <c r="B494" s="46"/>
      <c r="C494"/>
      <c r="D494" s="46"/>
      <c r="E494" s="79"/>
      <c r="F494" s="6"/>
      <c r="G494"/>
      <c r="H494"/>
      <c r="I494" s="46"/>
      <c r="J494"/>
      <c r="K494" s="46"/>
      <c r="L494" s="84"/>
      <c r="M494"/>
    </row>
    <row r="495" spans="1:13">
      <c r="A495"/>
      <c r="B495" s="46"/>
      <c r="C495"/>
      <c r="D495" s="46"/>
      <c r="E495" s="79"/>
      <c r="F495" s="6"/>
      <c r="G495"/>
      <c r="H495"/>
      <c r="I495" s="46"/>
      <c r="J495"/>
      <c r="K495" s="46"/>
      <c r="L495" s="84"/>
      <c r="M495"/>
    </row>
    <row r="496" spans="1:13">
      <c r="A496"/>
      <c r="B496" s="46"/>
      <c r="C496"/>
      <c r="D496" s="46"/>
      <c r="E496" s="79"/>
      <c r="F496" s="6"/>
      <c r="G496"/>
      <c r="H496"/>
      <c r="I496" s="46"/>
      <c r="J496"/>
      <c r="K496" s="46"/>
      <c r="L496" s="84"/>
      <c r="M496"/>
    </row>
    <row r="497" spans="1:13">
      <c r="A497"/>
      <c r="B497" s="46"/>
      <c r="C497"/>
      <c r="D497" s="46"/>
      <c r="E497" s="79"/>
      <c r="F497" s="6"/>
      <c r="G497"/>
      <c r="H497"/>
      <c r="I497" s="46"/>
      <c r="J497"/>
      <c r="K497" s="46"/>
      <c r="L497" s="84"/>
      <c r="M497"/>
    </row>
    <row r="498" spans="1:13">
      <c r="A498"/>
      <c r="B498" s="46"/>
      <c r="C498"/>
      <c r="D498" s="46"/>
      <c r="E498" s="79"/>
      <c r="F498" s="6"/>
      <c r="G498"/>
      <c r="H498"/>
      <c r="I498" s="46"/>
      <c r="J498"/>
      <c r="K498" s="46"/>
      <c r="L498" s="84"/>
      <c r="M498"/>
    </row>
    <row r="499" spans="1:13">
      <c r="A499"/>
      <c r="B499" s="46"/>
      <c r="C499"/>
      <c r="D499" s="46"/>
      <c r="E499" s="79"/>
      <c r="F499" s="6"/>
      <c r="G499"/>
      <c r="H499"/>
      <c r="I499" s="46"/>
      <c r="J499"/>
      <c r="K499" s="46"/>
      <c r="L499" s="84"/>
      <c r="M499"/>
    </row>
    <row r="500" spans="1:13">
      <c r="A500"/>
      <c r="B500" s="46"/>
      <c r="C500"/>
      <c r="D500" s="46"/>
      <c r="E500" s="79"/>
      <c r="F500" s="6"/>
      <c r="G500"/>
      <c r="H500"/>
      <c r="I500" s="46"/>
      <c r="J500"/>
      <c r="K500" s="46"/>
      <c r="L500" s="84"/>
      <c r="M500"/>
    </row>
    <row r="501" spans="1:13">
      <c r="A501"/>
      <c r="B501" s="46"/>
      <c r="C501"/>
      <c r="D501" s="46"/>
      <c r="E501" s="79"/>
      <c r="F501" s="6"/>
      <c r="G501"/>
      <c r="H501"/>
      <c r="I501" s="46"/>
      <c r="J501"/>
      <c r="K501" s="46"/>
      <c r="L501" s="84"/>
      <c r="M501"/>
    </row>
    <row r="502" spans="1:13">
      <c r="A502"/>
      <c r="B502" s="46"/>
      <c r="C502"/>
      <c r="D502" s="46"/>
      <c r="E502" s="79"/>
      <c r="F502" s="6"/>
      <c r="G502"/>
      <c r="H502"/>
      <c r="I502" s="46"/>
      <c r="J502"/>
      <c r="K502" s="46"/>
      <c r="L502" s="84"/>
      <c r="M502"/>
    </row>
    <row r="503" spans="1:13">
      <c r="A503"/>
      <c r="B503" s="46"/>
      <c r="C503"/>
      <c r="D503" s="46"/>
      <c r="E503" s="79"/>
      <c r="F503" s="6"/>
      <c r="G503"/>
      <c r="H503"/>
      <c r="I503" s="46"/>
      <c r="J503"/>
      <c r="K503" s="46"/>
      <c r="L503" s="84"/>
      <c r="M503"/>
    </row>
    <row r="504" spans="1:13">
      <c r="A504"/>
      <c r="B504" s="46"/>
      <c r="C504"/>
      <c r="D504" s="46"/>
      <c r="E504" s="79"/>
      <c r="F504" s="6"/>
      <c r="G504"/>
      <c r="H504"/>
      <c r="I504" s="46"/>
      <c r="J504"/>
      <c r="K504" s="46"/>
      <c r="L504" s="84"/>
      <c r="M504"/>
    </row>
    <row r="505" spans="1:13">
      <c r="A505"/>
      <c r="B505" s="46"/>
      <c r="C505"/>
      <c r="D505" s="46"/>
      <c r="E505" s="79"/>
      <c r="F505" s="6"/>
      <c r="G505"/>
      <c r="H505"/>
      <c r="I505" s="46"/>
      <c r="J505"/>
      <c r="K505" s="46"/>
      <c r="L505" s="84"/>
      <c r="M505"/>
    </row>
    <row r="506" spans="1:13">
      <c r="A506"/>
      <c r="B506" s="46"/>
      <c r="C506"/>
      <c r="D506" s="46"/>
      <c r="E506" s="79"/>
      <c r="F506" s="6"/>
      <c r="G506"/>
      <c r="H506"/>
      <c r="I506" s="46"/>
      <c r="J506"/>
      <c r="K506" s="46"/>
      <c r="L506" s="84"/>
      <c r="M506"/>
    </row>
    <row r="507" spans="1:13">
      <c r="A507"/>
      <c r="B507" s="46"/>
      <c r="C507"/>
      <c r="D507" s="46"/>
      <c r="E507" s="79"/>
      <c r="F507" s="6"/>
      <c r="G507"/>
      <c r="H507"/>
      <c r="I507" s="46"/>
      <c r="J507"/>
      <c r="K507" s="46"/>
      <c r="L507" s="84"/>
      <c r="M507"/>
    </row>
    <row r="508" spans="1:13">
      <c r="A508"/>
      <c r="B508" s="46"/>
      <c r="C508"/>
      <c r="D508" s="46"/>
      <c r="E508" s="79"/>
      <c r="F508" s="6"/>
      <c r="G508"/>
      <c r="H508"/>
      <c r="I508" s="46"/>
      <c r="J508"/>
      <c r="K508" s="46"/>
      <c r="L508" s="84"/>
      <c r="M508"/>
    </row>
    <row r="509" spans="1:13">
      <c r="A509"/>
      <c r="B509" s="46"/>
      <c r="C509"/>
      <c r="D509" s="46"/>
      <c r="E509" s="79"/>
      <c r="F509" s="6"/>
      <c r="G509"/>
      <c r="H509"/>
      <c r="I509" s="46"/>
      <c r="J509"/>
      <c r="K509" s="46"/>
      <c r="L509" s="84"/>
      <c r="M509"/>
    </row>
    <row r="510" spans="1:13">
      <c r="A510"/>
      <c r="B510" s="46"/>
      <c r="C510"/>
      <c r="D510" s="46"/>
      <c r="E510" s="79"/>
      <c r="F510" s="6"/>
      <c r="G510"/>
      <c r="H510"/>
      <c r="I510" s="46"/>
      <c r="J510"/>
      <c r="K510" s="46"/>
      <c r="L510" s="84"/>
      <c r="M510"/>
    </row>
    <row r="511" spans="1:13">
      <c r="A511"/>
      <c r="B511" s="46"/>
      <c r="C511"/>
      <c r="D511" s="46"/>
      <c r="E511" s="79"/>
      <c r="F511" s="6"/>
      <c r="G511"/>
      <c r="H511"/>
      <c r="I511" s="46"/>
      <c r="J511"/>
      <c r="K511" s="46"/>
      <c r="L511" s="84"/>
      <c r="M511"/>
    </row>
    <row r="512" spans="1:13">
      <c r="A512"/>
      <c r="B512" s="46"/>
      <c r="C512"/>
      <c r="D512" s="46"/>
      <c r="E512" s="79"/>
      <c r="F512" s="6"/>
      <c r="G512"/>
      <c r="H512"/>
      <c r="I512" s="46"/>
      <c r="J512"/>
      <c r="K512" s="46"/>
      <c r="L512" s="84"/>
      <c r="M512"/>
    </row>
    <row r="513" spans="1:13">
      <c r="A513"/>
      <c r="B513" s="46"/>
      <c r="C513"/>
      <c r="D513" s="46"/>
      <c r="E513" s="79"/>
      <c r="F513" s="6"/>
      <c r="G513"/>
      <c r="H513"/>
      <c r="I513" s="46"/>
      <c r="J513"/>
      <c r="K513" s="46"/>
      <c r="L513" s="84"/>
      <c r="M513"/>
    </row>
    <row r="514" spans="1:13">
      <c r="A514"/>
      <c r="B514" s="46"/>
      <c r="C514"/>
      <c r="D514" s="46"/>
      <c r="E514" s="79"/>
      <c r="F514" s="6"/>
      <c r="G514"/>
      <c r="H514"/>
      <c r="I514" s="46"/>
      <c r="J514"/>
      <c r="K514" s="46"/>
      <c r="L514" s="84"/>
      <c r="M514"/>
    </row>
    <row r="515" spans="1:13">
      <c r="A515"/>
      <c r="B515" s="46"/>
      <c r="C515"/>
      <c r="D515" s="46"/>
      <c r="E515" s="79"/>
      <c r="F515" s="6"/>
      <c r="G515"/>
      <c r="H515"/>
      <c r="I515" s="46"/>
      <c r="J515"/>
      <c r="K515" s="46"/>
      <c r="L515" s="84"/>
      <c r="M515"/>
    </row>
    <row r="516" spans="1:13">
      <c r="A516"/>
      <c r="B516" s="46"/>
      <c r="C516"/>
      <c r="D516" s="46"/>
      <c r="E516" s="79"/>
      <c r="F516" s="6"/>
      <c r="G516"/>
      <c r="H516"/>
      <c r="I516" s="46"/>
      <c r="J516"/>
      <c r="K516" s="46"/>
      <c r="L516" s="84"/>
      <c r="M516"/>
    </row>
    <row r="517" spans="1:13">
      <c r="A517"/>
      <c r="B517" s="46"/>
      <c r="C517"/>
      <c r="D517" s="46"/>
      <c r="E517" s="79"/>
      <c r="F517" s="6"/>
      <c r="G517"/>
      <c r="H517"/>
      <c r="I517" s="46"/>
      <c r="J517"/>
      <c r="K517" s="46"/>
      <c r="L517" s="84"/>
      <c r="M517"/>
    </row>
    <row r="518" spans="1:13">
      <c r="A518"/>
      <c r="B518" s="46"/>
      <c r="C518"/>
      <c r="D518" s="46"/>
      <c r="E518" s="79"/>
      <c r="F518" s="6"/>
      <c r="G518"/>
      <c r="H518"/>
      <c r="I518" s="46"/>
      <c r="J518"/>
      <c r="K518" s="46"/>
      <c r="L518" s="84"/>
      <c r="M518"/>
    </row>
    <row r="519" spans="1:13">
      <c r="A519"/>
      <c r="B519" s="46"/>
      <c r="C519"/>
      <c r="D519" s="46"/>
      <c r="E519" s="79"/>
      <c r="F519" s="6"/>
      <c r="G519"/>
      <c r="H519"/>
      <c r="I519" s="46"/>
      <c r="J519"/>
      <c r="K519" s="46"/>
      <c r="L519" s="84"/>
      <c r="M519"/>
    </row>
    <row r="520" spans="1:13">
      <c r="A520"/>
      <c r="B520" s="46"/>
      <c r="C520"/>
      <c r="D520" s="46"/>
      <c r="E520" s="79"/>
      <c r="F520" s="6"/>
      <c r="G520"/>
      <c r="H520"/>
      <c r="I520" s="46"/>
      <c r="J520"/>
      <c r="K520" s="46"/>
      <c r="L520" s="84"/>
      <c r="M520"/>
    </row>
    <row r="521" spans="1:13">
      <c r="A521"/>
      <c r="B521" s="46"/>
      <c r="C521"/>
      <c r="D521" s="46"/>
      <c r="E521" s="79"/>
      <c r="F521" s="6"/>
      <c r="G521"/>
      <c r="H521"/>
      <c r="I521" s="46"/>
      <c r="J521"/>
      <c r="K521" s="46"/>
      <c r="L521" s="84"/>
      <c r="M521"/>
    </row>
    <row r="522" spans="1:13">
      <c r="A522"/>
      <c r="B522" s="46"/>
      <c r="C522"/>
      <c r="D522" s="46"/>
      <c r="E522" s="79"/>
      <c r="F522" s="6"/>
      <c r="G522"/>
      <c r="H522"/>
      <c r="I522" s="46"/>
      <c r="J522"/>
      <c r="K522" s="46"/>
      <c r="L522" s="84"/>
      <c r="M522"/>
    </row>
    <row r="523" spans="1:13">
      <c r="A523"/>
      <c r="B523" s="46"/>
      <c r="C523"/>
      <c r="D523" s="46"/>
      <c r="E523" s="79"/>
      <c r="F523" s="6"/>
      <c r="G523"/>
      <c r="H523"/>
      <c r="I523" s="46"/>
      <c r="J523"/>
      <c r="K523" s="46"/>
      <c r="L523" s="84"/>
      <c r="M523"/>
    </row>
    <row r="524" spans="1:13">
      <c r="A524"/>
      <c r="B524" s="46"/>
      <c r="C524"/>
      <c r="D524" s="46"/>
      <c r="E524" s="79"/>
      <c r="F524" s="6"/>
      <c r="G524"/>
      <c r="H524"/>
      <c r="I524" s="46"/>
      <c r="J524"/>
      <c r="K524" s="46"/>
      <c r="L524" s="84"/>
      <c r="M524"/>
    </row>
    <row r="525" spans="1:13">
      <c r="A525"/>
      <c r="B525" s="46"/>
      <c r="C525"/>
      <c r="D525" s="46"/>
      <c r="E525" s="79"/>
      <c r="F525" s="6"/>
      <c r="G525"/>
      <c r="H525"/>
      <c r="I525" s="46"/>
      <c r="J525"/>
      <c r="K525" s="46"/>
      <c r="L525" s="84"/>
      <c r="M525"/>
    </row>
    <row r="526" spans="1:13">
      <c r="A526"/>
      <c r="B526" s="46"/>
      <c r="C526"/>
      <c r="D526" s="46"/>
      <c r="E526" s="79"/>
      <c r="F526" s="6"/>
      <c r="G526"/>
      <c r="H526"/>
      <c r="I526" s="46"/>
      <c r="J526"/>
      <c r="K526" s="46"/>
      <c r="L526" s="84"/>
      <c r="M526"/>
    </row>
    <row r="527" spans="1:13">
      <c r="A527"/>
      <c r="B527" s="46"/>
      <c r="C527"/>
      <c r="D527" s="46"/>
      <c r="E527" s="79"/>
      <c r="F527" s="6"/>
      <c r="G527"/>
      <c r="H527"/>
      <c r="I527" s="46"/>
      <c r="J527"/>
      <c r="K527" s="46"/>
      <c r="L527" s="84"/>
      <c r="M527"/>
    </row>
    <row r="528" spans="1:13">
      <c r="A528"/>
      <c r="B528" s="46"/>
      <c r="C528"/>
      <c r="D528" s="46"/>
      <c r="E528" s="79"/>
      <c r="F528" s="6"/>
      <c r="G528"/>
      <c r="H528"/>
      <c r="I528" s="46"/>
      <c r="J528"/>
      <c r="K528" s="46"/>
      <c r="L528" s="84"/>
      <c r="M528"/>
    </row>
    <row r="529" spans="1:13">
      <c r="A529"/>
      <c r="B529" s="46"/>
      <c r="C529"/>
      <c r="D529" s="46"/>
      <c r="E529" s="79"/>
      <c r="F529" s="6"/>
      <c r="G529"/>
      <c r="H529"/>
      <c r="I529" s="46"/>
      <c r="J529"/>
      <c r="K529" s="46"/>
      <c r="L529" s="84"/>
      <c r="M529"/>
    </row>
    <row r="530" spans="1:13">
      <c r="A530"/>
      <c r="B530" s="46"/>
      <c r="C530"/>
      <c r="D530" s="46"/>
      <c r="E530" s="79"/>
      <c r="F530" s="6"/>
      <c r="G530"/>
      <c r="H530"/>
      <c r="I530" s="46"/>
      <c r="J530"/>
      <c r="K530" s="46"/>
      <c r="L530" s="84"/>
      <c r="M530"/>
    </row>
    <row r="531" spans="1:13">
      <c r="A531"/>
      <c r="B531" s="46"/>
      <c r="C531"/>
      <c r="D531" s="46"/>
      <c r="E531" s="79"/>
      <c r="F531" s="6"/>
      <c r="G531"/>
      <c r="H531"/>
      <c r="I531" s="46"/>
      <c r="J531"/>
      <c r="K531" s="46"/>
      <c r="L531" s="84"/>
      <c r="M531"/>
    </row>
    <row r="532" spans="1:13">
      <c r="A532"/>
      <c r="B532" s="46"/>
      <c r="C532"/>
      <c r="D532" s="46"/>
      <c r="E532" s="79"/>
      <c r="F532" s="6"/>
      <c r="G532"/>
      <c r="H532"/>
      <c r="I532" s="46"/>
      <c r="J532"/>
      <c r="K532" s="46"/>
      <c r="L532" s="84"/>
      <c r="M532"/>
    </row>
    <row r="533" spans="1:13">
      <c r="A533"/>
      <c r="B533" s="46"/>
      <c r="C533"/>
      <c r="D533" s="46"/>
      <c r="E533" s="79"/>
      <c r="F533" s="6"/>
      <c r="G533"/>
      <c r="H533"/>
      <c r="I533" s="46"/>
      <c r="J533"/>
      <c r="K533" s="46"/>
      <c r="L533" s="84"/>
      <c r="M533"/>
    </row>
    <row r="534" spans="1:13">
      <c r="A534"/>
      <c r="B534" s="46"/>
      <c r="C534"/>
      <c r="D534" s="46"/>
      <c r="E534" s="79"/>
      <c r="F534" s="6"/>
      <c r="G534"/>
      <c r="H534"/>
      <c r="I534" s="46"/>
      <c r="J534"/>
      <c r="K534" s="46"/>
      <c r="L534" s="84"/>
      <c r="M534"/>
    </row>
    <row r="535" spans="1:13">
      <c r="A535"/>
      <c r="B535" s="46"/>
      <c r="C535"/>
      <c r="D535" s="46"/>
      <c r="E535" s="79"/>
      <c r="F535" s="6"/>
      <c r="G535"/>
      <c r="H535"/>
      <c r="I535" s="46"/>
      <c r="J535"/>
      <c r="K535" s="46"/>
      <c r="L535" s="84"/>
      <c r="M535"/>
    </row>
    <row r="536" spans="1:13">
      <c r="A536"/>
      <c r="B536" s="46"/>
      <c r="C536"/>
      <c r="D536" s="46"/>
      <c r="E536" s="79"/>
      <c r="F536" s="6"/>
      <c r="G536"/>
      <c r="H536"/>
      <c r="I536" s="46"/>
      <c r="J536"/>
      <c r="K536" s="46"/>
      <c r="L536" s="84"/>
      <c r="M536"/>
    </row>
    <row r="537" spans="1:13">
      <c r="A537"/>
      <c r="B537" s="46"/>
      <c r="C537"/>
      <c r="D537" s="46"/>
      <c r="E537" s="79"/>
      <c r="F537" s="6"/>
      <c r="G537"/>
      <c r="H537"/>
      <c r="I537" s="46"/>
      <c r="J537"/>
      <c r="K537" s="46"/>
      <c r="L537" s="84"/>
      <c r="M537"/>
    </row>
    <row r="538" spans="1:13">
      <c r="A538"/>
      <c r="B538" s="46"/>
      <c r="C538"/>
      <c r="D538" s="46"/>
      <c r="E538" s="79"/>
      <c r="F538" s="6"/>
      <c r="G538"/>
      <c r="H538"/>
      <c r="I538" s="46"/>
      <c r="J538"/>
      <c r="K538" s="46"/>
      <c r="L538" s="84"/>
      <c r="M538"/>
    </row>
    <row r="539" spans="1:13">
      <c r="A539"/>
      <c r="B539" s="46"/>
      <c r="C539"/>
      <c r="D539" s="46"/>
      <c r="E539" s="79"/>
      <c r="F539" s="6"/>
      <c r="G539"/>
      <c r="H539"/>
      <c r="I539" s="46"/>
      <c r="J539"/>
      <c r="K539" s="46"/>
      <c r="L539" s="84"/>
      <c r="M539"/>
    </row>
    <row r="540" spans="1:13">
      <c r="A540"/>
      <c r="B540" s="46"/>
      <c r="C540"/>
      <c r="D540" s="46"/>
      <c r="E540" s="79"/>
      <c r="F540" s="6"/>
      <c r="G540"/>
      <c r="H540"/>
      <c r="I540" s="46"/>
      <c r="J540"/>
      <c r="K540" s="46"/>
      <c r="L540" s="84"/>
      <c r="M540"/>
    </row>
    <row r="541" spans="1:13">
      <c r="A541"/>
      <c r="B541" s="46"/>
      <c r="C541"/>
      <c r="D541" s="46"/>
      <c r="E541" s="79"/>
      <c r="F541" s="6"/>
      <c r="G541"/>
      <c r="H541"/>
      <c r="I541" s="46"/>
      <c r="J541"/>
      <c r="K541" s="46"/>
      <c r="L541" s="84"/>
      <c r="M541"/>
    </row>
    <row r="542" spans="1:13">
      <c r="A542"/>
      <c r="B542" s="46"/>
      <c r="C542"/>
      <c r="D542" s="46"/>
      <c r="E542" s="79"/>
      <c r="F542" s="6"/>
      <c r="G542"/>
      <c r="H542"/>
      <c r="I542" s="46"/>
      <c r="J542"/>
      <c r="K542" s="46"/>
      <c r="L542" s="84"/>
      <c r="M542"/>
    </row>
    <row r="543" spans="1:13">
      <c r="A543"/>
      <c r="B543" s="46"/>
      <c r="C543"/>
      <c r="D543" s="46"/>
      <c r="E543" s="79"/>
      <c r="F543" s="6"/>
      <c r="G543"/>
      <c r="H543"/>
      <c r="I543" s="46"/>
      <c r="J543"/>
      <c r="K543" s="46"/>
      <c r="L543" s="84"/>
      <c r="M543"/>
    </row>
    <row r="544" spans="1:13">
      <c r="A544"/>
      <c r="B544" s="46"/>
      <c r="C544"/>
      <c r="D544" s="46"/>
      <c r="E544" s="79"/>
      <c r="F544" s="6"/>
      <c r="G544"/>
      <c r="H544"/>
      <c r="I544" s="46"/>
      <c r="J544"/>
      <c r="K544" s="46"/>
      <c r="L544" s="84"/>
      <c r="M544"/>
    </row>
    <row r="545" spans="1:13">
      <c r="A545"/>
      <c r="B545" s="46"/>
      <c r="C545"/>
      <c r="D545" s="46"/>
      <c r="E545" s="79"/>
      <c r="F545" s="6"/>
      <c r="G545"/>
      <c r="H545"/>
      <c r="I545" s="46"/>
      <c r="J545"/>
      <c r="K545" s="46"/>
      <c r="L545" s="84"/>
      <c r="M545"/>
    </row>
    <row r="546" spans="1:13">
      <c r="A546"/>
      <c r="B546" s="46"/>
      <c r="C546"/>
      <c r="D546" s="46"/>
      <c r="E546" s="79"/>
      <c r="F546" s="6"/>
      <c r="G546"/>
      <c r="H546"/>
      <c r="I546" s="46"/>
      <c r="J546"/>
      <c r="K546" s="46"/>
      <c r="L546" s="84"/>
      <c r="M546"/>
    </row>
    <row r="547" spans="1:13">
      <c r="A547"/>
      <c r="B547" s="46"/>
      <c r="C547"/>
      <c r="D547" s="46"/>
      <c r="E547" s="79"/>
      <c r="F547" s="6"/>
      <c r="G547"/>
      <c r="H547"/>
      <c r="I547" s="46"/>
      <c r="J547"/>
      <c r="K547" s="46"/>
      <c r="L547" s="84"/>
      <c r="M547"/>
    </row>
    <row r="548" spans="1:13">
      <c r="A548"/>
      <c r="B548" s="46"/>
      <c r="C548"/>
      <c r="D548" s="46"/>
      <c r="E548" s="79"/>
      <c r="F548" s="6"/>
      <c r="G548"/>
      <c r="H548"/>
      <c r="I548" s="46"/>
      <c r="J548"/>
      <c r="K548" s="46"/>
      <c r="L548" s="84"/>
      <c r="M548"/>
    </row>
    <row r="549" spans="1:13">
      <c r="A549"/>
      <c r="B549" s="46"/>
      <c r="C549"/>
      <c r="D549" s="46"/>
      <c r="E549" s="79"/>
      <c r="F549" s="6"/>
      <c r="G549"/>
      <c r="H549"/>
      <c r="I549" s="46"/>
      <c r="J549"/>
      <c r="K549" s="46"/>
      <c r="L549" s="84"/>
      <c r="M549"/>
    </row>
    <row r="550" spans="1:13">
      <c r="A550"/>
      <c r="B550" s="46"/>
      <c r="C550"/>
      <c r="D550" s="46"/>
      <c r="E550" s="79"/>
      <c r="F550" s="6"/>
      <c r="G550"/>
      <c r="H550"/>
      <c r="I550" s="46"/>
      <c r="J550"/>
      <c r="K550" s="46"/>
      <c r="L550" s="84"/>
      <c r="M550"/>
    </row>
    <row r="551" spans="1:13">
      <c r="A551"/>
      <c r="B551" s="46"/>
      <c r="C551"/>
      <c r="D551" s="46"/>
      <c r="E551" s="79"/>
      <c r="F551" s="6"/>
      <c r="G551"/>
      <c r="H551"/>
      <c r="I551" s="46"/>
      <c r="J551"/>
      <c r="K551" s="46"/>
      <c r="L551" s="84"/>
      <c r="M551"/>
    </row>
    <row r="552" spans="1:13">
      <c r="A552"/>
      <c r="B552" s="46"/>
      <c r="C552"/>
      <c r="D552" s="46"/>
      <c r="E552" s="79"/>
      <c r="F552" s="6"/>
      <c r="G552"/>
      <c r="H552"/>
      <c r="I552" s="46"/>
      <c r="J552"/>
      <c r="K552" s="46"/>
      <c r="L552" s="84"/>
      <c r="M552"/>
    </row>
    <row r="553" spans="1:13">
      <c r="A553"/>
      <c r="B553" s="46"/>
      <c r="C553"/>
      <c r="D553" s="46"/>
      <c r="E553" s="79"/>
      <c r="F553" s="6"/>
      <c r="G553"/>
      <c r="H553"/>
      <c r="I553" s="46"/>
      <c r="J553"/>
      <c r="K553" s="46"/>
      <c r="L553" s="84"/>
      <c r="M553"/>
    </row>
    <row r="554" spans="1:13">
      <c r="A554"/>
      <c r="B554" s="46"/>
      <c r="C554"/>
      <c r="D554" s="46"/>
      <c r="E554" s="79"/>
      <c r="F554" s="6"/>
      <c r="G554"/>
      <c r="H554"/>
      <c r="I554" s="46"/>
      <c r="J554"/>
      <c r="K554" s="46"/>
      <c r="L554" s="84"/>
      <c r="M554"/>
    </row>
    <row r="555" spans="1:13">
      <c r="A555"/>
      <c r="B555" s="46"/>
      <c r="C555"/>
      <c r="D555" s="46"/>
      <c r="E555" s="79"/>
      <c r="F555" s="6"/>
      <c r="G555"/>
      <c r="H555"/>
      <c r="I555" s="46"/>
      <c r="J555"/>
      <c r="K555" s="46"/>
      <c r="L555" s="84"/>
      <c r="M555"/>
    </row>
    <row r="556" spans="1:13">
      <c r="A556"/>
      <c r="B556" s="46"/>
      <c r="C556"/>
      <c r="D556" s="46"/>
      <c r="E556" s="79"/>
      <c r="F556" s="6"/>
      <c r="G556"/>
      <c r="H556"/>
      <c r="I556" s="46"/>
      <c r="J556"/>
      <c r="K556" s="46"/>
      <c r="L556" s="84"/>
      <c r="M556"/>
    </row>
    <row r="557" spans="1:13">
      <c r="A557"/>
      <c r="B557" s="46"/>
      <c r="C557"/>
      <c r="D557" s="46"/>
      <c r="E557" s="79"/>
      <c r="F557" s="6"/>
      <c r="G557"/>
      <c r="H557"/>
      <c r="I557" s="46"/>
      <c r="J557"/>
      <c r="K557" s="46"/>
      <c r="L557" s="84"/>
      <c r="M557"/>
    </row>
    <row r="558" spans="1:13">
      <c r="A558"/>
      <c r="B558" s="46"/>
      <c r="C558"/>
      <c r="D558" s="46"/>
      <c r="E558" s="79"/>
      <c r="F558" s="6"/>
      <c r="G558"/>
      <c r="H558"/>
      <c r="I558" s="46"/>
      <c r="J558"/>
      <c r="K558" s="46"/>
      <c r="L558" s="84"/>
      <c r="M558"/>
    </row>
    <row r="559" spans="1:13">
      <c r="A559"/>
      <c r="B559" s="46"/>
      <c r="C559"/>
      <c r="D559" s="46"/>
      <c r="E559" s="79"/>
      <c r="F559" s="6"/>
      <c r="G559"/>
      <c r="H559"/>
      <c r="I559" s="46"/>
      <c r="J559"/>
      <c r="K559" s="46"/>
      <c r="L559" s="84"/>
      <c r="M559"/>
    </row>
    <row r="560" spans="1:13">
      <c r="A560"/>
      <c r="B560" s="46"/>
      <c r="C560"/>
      <c r="D560" s="46"/>
      <c r="E560" s="79"/>
      <c r="F560" s="6"/>
      <c r="G560"/>
      <c r="H560"/>
      <c r="I560" s="46"/>
      <c r="J560"/>
      <c r="K560" s="46"/>
      <c r="L560" s="84"/>
      <c r="M560"/>
    </row>
    <row r="561" spans="1:13">
      <c r="A561"/>
      <c r="B561" s="46"/>
      <c r="C561"/>
      <c r="D561" s="46"/>
      <c r="E561" s="79"/>
      <c r="F561" s="6"/>
      <c r="G561"/>
      <c r="H561"/>
      <c r="I561" s="46"/>
      <c r="J561"/>
      <c r="K561" s="46"/>
      <c r="L561" s="84"/>
      <c r="M561"/>
    </row>
    <row r="562" spans="1:13">
      <c r="A562"/>
      <c r="B562" s="46"/>
      <c r="C562"/>
      <c r="D562" s="46"/>
      <c r="E562" s="79"/>
      <c r="F562" s="6"/>
      <c r="G562"/>
      <c r="H562"/>
      <c r="I562" s="46"/>
      <c r="J562"/>
      <c r="K562" s="46"/>
      <c r="L562" s="84"/>
      <c r="M562"/>
    </row>
    <row r="563" spans="1:13">
      <c r="A563"/>
      <c r="B563" s="46"/>
      <c r="C563"/>
      <c r="D563" s="46"/>
      <c r="E563" s="79"/>
      <c r="F563" s="6"/>
      <c r="G563"/>
      <c r="H563"/>
      <c r="I563" s="46"/>
      <c r="J563"/>
      <c r="K563" s="46"/>
      <c r="L563" s="84"/>
      <c r="M563"/>
    </row>
    <row r="564" spans="1:13">
      <c r="A564"/>
      <c r="B564" s="46"/>
      <c r="C564"/>
      <c r="D564" s="46"/>
      <c r="E564" s="79"/>
      <c r="F564" s="6"/>
      <c r="G564"/>
      <c r="H564"/>
      <c r="I564" s="46"/>
      <c r="J564"/>
      <c r="K564" s="46"/>
      <c r="L564" s="84"/>
      <c r="M564"/>
    </row>
    <row r="565" spans="1:13">
      <c r="A565"/>
      <c r="B565" s="46"/>
      <c r="C565"/>
      <c r="D565" s="46"/>
      <c r="E565" s="79"/>
      <c r="F565" s="6"/>
      <c r="G565"/>
      <c r="H565"/>
      <c r="I565" s="46"/>
      <c r="J565"/>
      <c r="K565" s="46"/>
      <c r="L565" s="84"/>
      <c r="M565"/>
    </row>
    <row r="566" spans="1:13">
      <c r="A566"/>
      <c r="B566" s="46"/>
      <c r="C566"/>
      <c r="D566" s="46"/>
      <c r="E566" s="79"/>
      <c r="F566" s="6"/>
      <c r="G566"/>
      <c r="H566"/>
      <c r="I566" s="46"/>
      <c r="J566"/>
      <c r="K566" s="46"/>
      <c r="L566" s="84"/>
      <c r="M566"/>
    </row>
    <row r="567" spans="1:13">
      <c r="A567"/>
      <c r="B567" s="46"/>
      <c r="C567"/>
      <c r="D567" s="46"/>
      <c r="E567" s="79"/>
      <c r="F567" s="6"/>
      <c r="G567"/>
      <c r="H567"/>
      <c r="I567" s="46"/>
      <c r="J567"/>
      <c r="K567" s="46"/>
      <c r="L567" s="84"/>
      <c r="M567"/>
    </row>
    <row r="568" spans="1:13">
      <c r="A568"/>
      <c r="B568" s="46"/>
      <c r="C568"/>
      <c r="D568" s="46"/>
      <c r="E568" s="79"/>
      <c r="F568" s="6"/>
      <c r="G568"/>
      <c r="H568"/>
      <c r="I568" s="46"/>
      <c r="J568"/>
      <c r="K568" s="46"/>
      <c r="L568" s="84"/>
      <c r="M568"/>
    </row>
    <row r="569" spans="1:13">
      <c r="A569"/>
      <c r="B569" s="46"/>
      <c r="C569"/>
      <c r="D569" s="46"/>
      <c r="E569" s="79"/>
      <c r="F569" s="6"/>
      <c r="G569"/>
      <c r="H569"/>
      <c r="I569" s="46"/>
      <c r="J569"/>
      <c r="K569" s="46"/>
      <c r="L569" s="84"/>
      <c r="M569"/>
    </row>
    <row r="570" spans="1:13">
      <c r="A570"/>
      <c r="B570" s="46"/>
      <c r="C570"/>
      <c r="D570" s="46"/>
      <c r="E570" s="79"/>
      <c r="F570" s="6"/>
      <c r="G570"/>
      <c r="H570"/>
      <c r="I570" s="46"/>
      <c r="J570"/>
      <c r="K570" s="46"/>
      <c r="L570" s="84"/>
      <c r="M570"/>
    </row>
    <row r="571" spans="1:13">
      <c r="A571"/>
      <c r="B571" s="46"/>
      <c r="C571"/>
      <c r="D571" s="46"/>
      <c r="E571" s="79"/>
      <c r="F571" s="6"/>
      <c r="G571"/>
      <c r="H571"/>
      <c r="I571" s="46"/>
      <c r="J571"/>
      <c r="K571" s="46"/>
      <c r="L571" s="84"/>
      <c r="M571"/>
    </row>
    <row r="572" spans="1:13">
      <c r="A572"/>
      <c r="B572" s="46"/>
      <c r="C572"/>
      <c r="D572" s="46"/>
      <c r="E572" s="79"/>
      <c r="F572" s="6"/>
      <c r="G572"/>
      <c r="H572"/>
      <c r="I572" s="46"/>
      <c r="J572"/>
      <c r="K572" s="46"/>
      <c r="L572" s="84"/>
      <c r="M572"/>
    </row>
    <row r="573" spans="1:13">
      <c r="A573"/>
      <c r="B573" s="46"/>
      <c r="C573"/>
      <c r="D573" s="46"/>
      <c r="E573" s="79"/>
      <c r="F573" s="6"/>
      <c r="G573"/>
      <c r="H573"/>
      <c r="I573" s="46"/>
      <c r="J573"/>
      <c r="K573" s="46"/>
      <c r="L573" s="84"/>
      <c r="M573"/>
    </row>
    <row r="574" spans="1:13">
      <c r="A574"/>
      <c r="B574" s="46"/>
      <c r="C574"/>
      <c r="D574" s="46"/>
      <c r="E574" s="79"/>
      <c r="F574" s="6"/>
      <c r="G574"/>
      <c r="H574"/>
      <c r="I574" s="46"/>
      <c r="J574"/>
      <c r="K574" s="46"/>
      <c r="L574" s="84"/>
      <c r="M574"/>
    </row>
    <row r="575" spans="1:13">
      <c r="A575"/>
      <c r="B575" s="46"/>
      <c r="C575"/>
      <c r="D575" s="46"/>
      <c r="E575" s="79"/>
      <c r="F575" s="6"/>
      <c r="G575"/>
      <c r="H575"/>
      <c r="I575" s="46"/>
      <c r="J575"/>
      <c r="K575" s="46"/>
      <c r="L575" s="84"/>
      <c r="M575"/>
    </row>
    <row r="576" spans="1:13">
      <c r="A576"/>
      <c r="B576" s="46"/>
      <c r="C576"/>
      <c r="D576" s="46"/>
      <c r="E576" s="79"/>
      <c r="F576" s="6"/>
      <c r="G576"/>
      <c r="H576"/>
      <c r="I576" s="46"/>
      <c r="J576"/>
      <c r="K576" s="46"/>
      <c r="L576" s="84"/>
      <c r="M576"/>
    </row>
    <row r="577" spans="1:13">
      <c r="A577"/>
      <c r="B577" s="46"/>
      <c r="C577"/>
      <c r="D577" s="46"/>
      <c r="E577" s="79"/>
      <c r="F577" s="6"/>
      <c r="G577"/>
      <c r="H577"/>
      <c r="I577" s="46"/>
      <c r="J577"/>
      <c r="K577" s="46"/>
      <c r="L577" s="84"/>
      <c r="M577"/>
    </row>
    <row r="578" spans="1:13">
      <c r="A578"/>
      <c r="B578" s="46"/>
      <c r="C578"/>
      <c r="D578" s="46"/>
      <c r="E578" s="79"/>
      <c r="F578" s="6"/>
      <c r="G578"/>
      <c r="H578"/>
      <c r="I578" s="46"/>
      <c r="J578"/>
      <c r="K578" s="46"/>
      <c r="L578" s="84"/>
      <c r="M578"/>
    </row>
    <row r="579" spans="1:13">
      <c r="A579"/>
      <c r="B579" s="46"/>
      <c r="C579"/>
      <c r="D579" s="46"/>
      <c r="E579" s="79"/>
      <c r="F579" s="6"/>
      <c r="G579"/>
      <c r="H579"/>
      <c r="I579" s="46"/>
      <c r="J579"/>
      <c r="K579" s="46"/>
      <c r="L579" s="84"/>
      <c r="M579"/>
    </row>
    <row r="580" spans="1:13">
      <c r="A580"/>
      <c r="B580" s="46"/>
      <c r="C580"/>
      <c r="D580" s="46"/>
      <c r="E580" s="79"/>
      <c r="F580" s="6"/>
      <c r="G580"/>
      <c r="H580"/>
      <c r="I580" s="46"/>
      <c r="J580"/>
      <c r="K580" s="46"/>
      <c r="L580" s="84"/>
      <c r="M580"/>
    </row>
    <row r="581" spans="1:13">
      <c r="A581"/>
      <c r="B581" s="46"/>
      <c r="C581"/>
      <c r="D581" s="46"/>
      <c r="E581" s="79"/>
      <c r="F581" s="6"/>
      <c r="G581"/>
      <c r="H581"/>
      <c r="I581" s="46"/>
      <c r="J581"/>
      <c r="K581" s="46"/>
      <c r="L581" s="84"/>
      <c r="M581"/>
    </row>
    <row r="582" spans="1:13">
      <c r="A582"/>
      <c r="B582" s="46"/>
      <c r="C582"/>
      <c r="D582" s="46"/>
      <c r="E582" s="79"/>
      <c r="F582" s="6"/>
      <c r="G582"/>
      <c r="H582"/>
      <c r="I582" s="46"/>
      <c r="J582"/>
      <c r="K582" s="46"/>
      <c r="L582" s="84"/>
      <c r="M582"/>
    </row>
    <row r="583" spans="1:13">
      <c r="A583"/>
      <c r="B583" s="46"/>
      <c r="C583"/>
      <c r="D583" s="46"/>
      <c r="E583" s="79"/>
      <c r="F583" s="6"/>
      <c r="G583"/>
      <c r="H583"/>
      <c r="I583" s="46"/>
      <c r="J583"/>
      <c r="K583" s="46"/>
      <c r="L583" s="84"/>
      <c r="M583"/>
    </row>
    <row r="584" spans="1:13">
      <c r="A584"/>
      <c r="B584" s="46"/>
      <c r="C584"/>
      <c r="D584" s="46"/>
      <c r="E584" s="79"/>
      <c r="F584" s="6"/>
      <c r="G584"/>
      <c r="H584"/>
      <c r="I584" s="46"/>
      <c r="J584"/>
      <c r="K584" s="46"/>
      <c r="L584" s="84"/>
      <c r="M584"/>
    </row>
    <row r="585" spans="1:13">
      <c r="A585"/>
      <c r="B585" s="46"/>
      <c r="C585"/>
      <c r="D585" s="46"/>
      <c r="E585" s="79"/>
      <c r="F585" s="6"/>
      <c r="G585"/>
      <c r="H585"/>
      <c r="I585" s="46"/>
      <c r="J585"/>
      <c r="K585" s="46"/>
      <c r="L585" s="84"/>
      <c r="M585"/>
    </row>
    <row r="586" spans="1:13">
      <c r="A586"/>
      <c r="B586" s="46"/>
      <c r="C586"/>
      <c r="D586" s="46"/>
      <c r="E586" s="79"/>
      <c r="F586" s="6"/>
      <c r="G586"/>
      <c r="H586"/>
      <c r="I586" s="46"/>
      <c r="J586"/>
      <c r="K586" s="46"/>
      <c r="L586" s="84"/>
      <c r="M586"/>
    </row>
    <row r="587" spans="1:13">
      <c r="A587"/>
      <c r="B587" s="46"/>
      <c r="C587"/>
      <c r="D587" s="46"/>
      <c r="E587" s="79"/>
      <c r="F587" s="6"/>
      <c r="G587"/>
      <c r="H587"/>
      <c r="I587" s="46"/>
      <c r="J587"/>
      <c r="K587" s="46"/>
      <c r="L587" s="84"/>
      <c r="M587"/>
    </row>
    <row r="588" spans="1:13">
      <c r="A588"/>
      <c r="B588" s="46"/>
      <c r="C588"/>
      <c r="D588" s="46"/>
      <c r="E588" s="79"/>
      <c r="F588" s="6"/>
      <c r="G588"/>
      <c r="H588"/>
      <c r="I588" s="46"/>
      <c r="J588"/>
      <c r="K588" s="46"/>
      <c r="L588" s="84"/>
      <c r="M588"/>
    </row>
    <row r="589" spans="1:13">
      <c r="A589"/>
      <c r="B589" s="46"/>
      <c r="C589"/>
      <c r="D589" s="46"/>
      <c r="E589" s="79"/>
      <c r="F589" s="6"/>
      <c r="G589"/>
      <c r="H589"/>
      <c r="I589" s="46"/>
      <c r="J589"/>
      <c r="K589" s="46"/>
      <c r="L589" s="84"/>
      <c r="M589"/>
    </row>
    <row r="590" spans="1:13">
      <c r="A590"/>
      <c r="B590" s="46"/>
      <c r="C590"/>
      <c r="D590" s="46"/>
      <c r="E590" s="79"/>
      <c r="F590" s="6"/>
      <c r="G590"/>
      <c r="H590"/>
      <c r="I590" s="46"/>
      <c r="J590"/>
      <c r="K590" s="46"/>
      <c r="L590" s="84"/>
      <c r="M590"/>
    </row>
    <row r="591" spans="1:13">
      <c r="A591"/>
      <c r="B591" s="46"/>
      <c r="C591"/>
      <c r="D591" s="46"/>
      <c r="E591" s="79"/>
      <c r="F591" s="6"/>
      <c r="G591"/>
      <c r="H591"/>
      <c r="I591" s="46"/>
      <c r="J591"/>
      <c r="K591" s="46"/>
      <c r="L591" s="84"/>
      <c r="M591"/>
    </row>
    <row r="592" spans="1:13">
      <c r="A592"/>
      <c r="B592" s="46"/>
      <c r="C592"/>
      <c r="D592" s="46"/>
      <c r="E592" s="79"/>
      <c r="F592" s="6"/>
      <c r="G592"/>
      <c r="H592"/>
      <c r="I592" s="46"/>
      <c r="J592"/>
      <c r="K592" s="46"/>
      <c r="L592" s="84"/>
      <c r="M592"/>
    </row>
    <row r="593" spans="1:13">
      <c r="A593"/>
      <c r="B593" s="46"/>
      <c r="C593"/>
      <c r="D593" s="46"/>
      <c r="E593" s="79"/>
      <c r="F593" s="6"/>
      <c r="G593"/>
      <c r="H593"/>
      <c r="I593" s="46"/>
      <c r="J593"/>
      <c r="K593" s="46"/>
      <c r="L593" s="84"/>
      <c r="M593"/>
    </row>
    <row r="594" spans="1:13">
      <c r="A594"/>
      <c r="B594" s="46"/>
      <c r="C594"/>
      <c r="D594" s="46"/>
      <c r="E594" s="79"/>
      <c r="F594" s="6"/>
      <c r="G594"/>
      <c r="H594"/>
      <c r="I594" s="46"/>
      <c r="J594"/>
      <c r="K594" s="46"/>
      <c r="L594" s="84"/>
      <c r="M594"/>
    </row>
    <row r="595" spans="1:13">
      <c r="A595"/>
      <c r="B595" s="46"/>
      <c r="C595"/>
      <c r="D595" s="46"/>
      <c r="E595" s="79"/>
      <c r="F595" s="6"/>
      <c r="G595"/>
      <c r="H595"/>
      <c r="I595" s="46"/>
      <c r="J595"/>
      <c r="K595" s="46"/>
      <c r="L595" s="84"/>
      <c r="M595"/>
    </row>
    <row r="596" spans="1:13">
      <c r="A596"/>
      <c r="B596" s="46"/>
      <c r="C596"/>
      <c r="D596" s="46"/>
      <c r="E596" s="79"/>
      <c r="F596" s="6"/>
      <c r="G596"/>
      <c r="H596"/>
      <c r="I596" s="46"/>
      <c r="J596"/>
      <c r="K596" s="46"/>
      <c r="L596" s="84"/>
      <c r="M596"/>
    </row>
    <row r="597" spans="1:13">
      <c r="A597"/>
      <c r="B597" s="46"/>
      <c r="C597"/>
      <c r="D597" s="46"/>
      <c r="E597" s="79"/>
      <c r="F597" s="6"/>
      <c r="G597"/>
      <c r="H597"/>
      <c r="I597" s="46"/>
      <c r="J597"/>
      <c r="K597" s="46"/>
      <c r="L597" s="84"/>
      <c r="M597"/>
    </row>
    <row r="598" spans="1:13">
      <c r="A598"/>
      <c r="B598" s="46"/>
      <c r="C598"/>
      <c r="D598" s="46"/>
      <c r="E598" s="79"/>
      <c r="F598" s="6"/>
      <c r="G598"/>
      <c r="H598"/>
      <c r="I598" s="46"/>
      <c r="J598"/>
      <c r="K598" s="46"/>
      <c r="L598" s="84"/>
      <c r="M598"/>
    </row>
    <row r="599" spans="1:13">
      <c r="A599"/>
      <c r="B599" s="46"/>
      <c r="C599"/>
      <c r="D599" s="46"/>
      <c r="E599" s="79"/>
      <c r="F599" s="6"/>
      <c r="G599"/>
      <c r="H599"/>
      <c r="I599" s="46"/>
      <c r="J599"/>
      <c r="K599" s="46"/>
      <c r="L599" s="84"/>
      <c r="M599"/>
    </row>
    <row r="600" spans="1:13">
      <c r="A600"/>
      <c r="B600" s="46"/>
      <c r="C600"/>
      <c r="D600" s="46"/>
      <c r="E600" s="79"/>
      <c r="F600" s="6"/>
      <c r="G600"/>
      <c r="H600"/>
      <c r="I600" s="46"/>
      <c r="J600"/>
      <c r="K600" s="46"/>
      <c r="L600" s="84"/>
      <c r="M600"/>
    </row>
    <row r="601" spans="1:13">
      <c r="A601"/>
      <c r="B601" s="46"/>
      <c r="C601"/>
      <c r="D601" s="46"/>
      <c r="E601" s="79"/>
      <c r="F601" s="6"/>
      <c r="G601"/>
      <c r="H601"/>
      <c r="I601" s="46"/>
      <c r="J601"/>
      <c r="K601" s="46"/>
      <c r="L601" s="84"/>
      <c r="M601"/>
    </row>
    <row r="602" spans="1:13">
      <c r="A602"/>
      <c r="B602" s="46"/>
      <c r="C602"/>
      <c r="D602" s="46"/>
      <c r="E602" s="79"/>
      <c r="F602" s="6"/>
      <c r="G602"/>
      <c r="H602"/>
      <c r="I602" s="46"/>
      <c r="J602"/>
      <c r="K602" s="46"/>
      <c r="L602" s="84"/>
      <c r="M602"/>
    </row>
    <row r="603" spans="1:13">
      <c r="A603"/>
      <c r="B603" s="46"/>
      <c r="C603"/>
      <c r="D603" s="46"/>
      <c r="E603" s="79"/>
      <c r="F603" s="6"/>
      <c r="G603"/>
      <c r="H603"/>
      <c r="I603" s="46"/>
      <c r="J603"/>
      <c r="K603" s="46"/>
      <c r="L603" s="84"/>
      <c r="M603"/>
    </row>
    <row r="604" spans="1:13">
      <c r="A604"/>
      <c r="B604" s="46"/>
      <c r="C604"/>
      <c r="D604" s="46"/>
      <c r="E604" s="79"/>
      <c r="F604" s="6"/>
      <c r="G604"/>
      <c r="H604"/>
      <c r="I604" s="46"/>
      <c r="J604"/>
      <c r="K604" s="46"/>
      <c r="L604" s="84"/>
      <c r="M604"/>
    </row>
    <row r="605" spans="1:13">
      <c r="A605"/>
      <c r="B605" s="46"/>
      <c r="C605"/>
      <c r="D605" s="46"/>
      <c r="E605" s="79"/>
      <c r="F605" s="6"/>
      <c r="G605"/>
      <c r="H605"/>
      <c r="I605" s="46"/>
      <c r="J605"/>
      <c r="K605" s="46"/>
      <c r="L605" s="84"/>
      <c r="M605"/>
    </row>
    <row r="606" spans="1:13">
      <c r="A606"/>
      <c r="B606" s="46"/>
      <c r="C606"/>
      <c r="D606" s="46"/>
      <c r="E606" s="79"/>
      <c r="F606" s="6"/>
      <c r="G606"/>
      <c r="H606"/>
      <c r="I606" s="46"/>
      <c r="J606"/>
      <c r="K606" s="46"/>
      <c r="L606" s="84"/>
      <c r="M606"/>
    </row>
    <row r="607" spans="1:13">
      <c r="A607"/>
      <c r="B607" s="46"/>
      <c r="C607"/>
      <c r="D607" s="46"/>
      <c r="E607" s="79"/>
      <c r="F607" s="6"/>
      <c r="G607"/>
      <c r="H607"/>
      <c r="I607" s="46"/>
      <c r="J607"/>
      <c r="K607" s="46"/>
      <c r="L607" s="84"/>
      <c r="M607"/>
    </row>
    <row r="608" spans="1:13">
      <c r="A608"/>
      <c r="B608" s="46"/>
      <c r="C608"/>
      <c r="D608" s="46"/>
      <c r="E608" s="79"/>
      <c r="F608" s="6"/>
      <c r="G608"/>
      <c r="H608"/>
      <c r="I608" s="46"/>
      <c r="J608"/>
      <c r="K608" s="46"/>
      <c r="L608" s="84"/>
      <c r="M608"/>
    </row>
    <row r="609" spans="1:13">
      <c r="A609"/>
      <c r="B609" s="46"/>
      <c r="C609"/>
      <c r="D609" s="46"/>
      <c r="E609" s="79"/>
      <c r="F609" s="6"/>
      <c r="G609"/>
      <c r="H609"/>
      <c r="I609" s="46"/>
      <c r="J609"/>
      <c r="K609" s="46"/>
      <c r="L609" s="84"/>
      <c r="M609"/>
    </row>
    <row r="610" spans="1:13">
      <c r="A610"/>
      <c r="B610" s="46"/>
      <c r="C610"/>
      <c r="D610" s="46"/>
      <c r="E610" s="79"/>
      <c r="F610" s="6"/>
      <c r="G610"/>
      <c r="H610"/>
      <c r="I610" s="46"/>
      <c r="J610"/>
      <c r="K610" s="46"/>
      <c r="L610" s="84"/>
      <c r="M610"/>
    </row>
    <row r="611" spans="1:13">
      <c r="A611"/>
      <c r="B611" s="46"/>
      <c r="C611"/>
      <c r="D611" s="46"/>
      <c r="E611" s="79"/>
      <c r="F611" s="6"/>
      <c r="G611"/>
      <c r="H611"/>
      <c r="I611" s="46"/>
      <c r="J611"/>
      <c r="K611" s="46"/>
      <c r="L611" s="84"/>
      <c r="M611"/>
    </row>
    <row r="612" spans="1:13">
      <c r="A612"/>
      <c r="B612" s="46"/>
      <c r="C612"/>
      <c r="D612" s="46"/>
      <c r="E612" s="79"/>
      <c r="F612" s="6"/>
      <c r="G612"/>
      <c r="H612"/>
      <c r="I612" s="46"/>
      <c r="J612"/>
      <c r="K612" s="46"/>
      <c r="L612" s="84"/>
      <c r="M612"/>
    </row>
    <row r="613" spans="1:13">
      <c r="A613"/>
      <c r="B613" s="46"/>
      <c r="C613"/>
      <c r="D613" s="46"/>
      <c r="E613" s="79"/>
      <c r="F613" s="6"/>
      <c r="G613"/>
      <c r="H613"/>
      <c r="I613" s="46"/>
      <c r="J613"/>
      <c r="K613" s="46"/>
      <c r="L613" s="84"/>
      <c r="M613"/>
    </row>
    <row r="614" spans="1:13">
      <c r="A614"/>
      <c r="B614" s="46"/>
      <c r="C614"/>
      <c r="D614" s="46"/>
      <c r="E614" s="79"/>
      <c r="F614" s="6"/>
      <c r="G614"/>
      <c r="H614"/>
      <c r="I614" s="46"/>
      <c r="J614"/>
      <c r="K614" s="46"/>
      <c r="L614" s="84"/>
      <c r="M614"/>
    </row>
    <row r="615" spans="1:13">
      <c r="A615"/>
      <c r="B615" s="46"/>
      <c r="C615"/>
      <c r="D615" s="46"/>
      <c r="E615" s="79"/>
      <c r="F615" s="6"/>
      <c r="G615"/>
      <c r="H615"/>
      <c r="I615" s="46"/>
      <c r="J615"/>
      <c r="K615" s="46"/>
      <c r="L615" s="84"/>
      <c r="M615"/>
    </row>
    <row r="616" spans="1:13">
      <c r="A616"/>
      <c r="B616" s="46"/>
      <c r="C616"/>
      <c r="D616" s="46"/>
      <c r="E616" s="79"/>
      <c r="F616" s="6"/>
      <c r="G616"/>
      <c r="H616"/>
      <c r="I616" s="46"/>
      <c r="J616"/>
      <c r="K616" s="46"/>
      <c r="L616" s="84"/>
      <c r="M616"/>
    </row>
    <row r="617" spans="1:13">
      <c r="A617"/>
      <c r="B617" s="46"/>
      <c r="C617"/>
      <c r="D617" s="46"/>
      <c r="E617" s="79"/>
      <c r="F617" s="6"/>
      <c r="G617"/>
      <c r="H617"/>
      <c r="I617" s="46"/>
      <c r="J617"/>
      <c r="K617" s="46"/>
      <c r="L617" s="84"/>
      <c r="M617"/>
    </row>
    <row r="618" spans="1:13">
      <c r="A618"/>
      <c r="B618" s="46"/>
      <c r="C618"/>
      <c r="D618" s="46"/>
      <c r="E618" s="79"/>
      <c r="F618" s="6"/>
      <c r="G618"/>
      <c r="H618"/>
      <c r="I618" s="46"/>
      <c r="J618"/>
      <c r="K618" s="46"/>
      <c r="L618" s="84"/>
      <c r="M618"/>
    </row>
    <row r="619" spans="1:13">
      <c r="A619"/>
      <c r="B619" s="46"/>
      <c r="C619"/>
      <c r="D619" s="46"/>
      <c r="E619" s="79"/>
      <c r="F619" s="6"/>
      <c r="G619"/>
      <c r="H619"/>
      <c r="I619" s="46"/>
      <c r="J619"/>
      <c r="K619" s="46"/>
      <c r="L619" s="84"/>
      <c r="M619"/>
    </row>
  </sheetData>
  <sheetProtection sheet="1" objects="1" scenarios="1" selectLockedCells="1"/>
  <mergeCells count="72">
    <mergeCell ref="B149:B152"/>
    <mergeCell ref="B121:B124"/>
    <mergeCell ref="B117:B120"/>
    <mergeCell ref="B125:B128"/>
    <mergeCell ref="E117:E120"/>
    <mergeCell ref="E121:E124"/>
    <mergeCell ref="E125:E128"/>
    <mergeCell ref="C125:C128"/>
    <mergeCell ref="C121:C124"/>
    <mergeCell ref="C117:C120"/>
    <mergeCell ref="B129:B132"/>
    <mergeCell ref="B133:B136"/>
    <mergeCell ref="B137:B140"/>
    <mergeCell ref="B141:B144"/>
    <mergeCell ref="B145:B148"/>
    <mergeCell ref="E129:E132"/>
    <mergeCell ref="C129:C132"/>
    <mergeCell ref="E149:E152"/>
    <mergeCell ref="E145:E148"/>
    <mergeCell ref="E141:E144"/>
    <mergeCell ref="E137:E140"/>
    <mergeCell ref="E133:E136"/>
    <mergeCell ref="C149:C152"/>
    <mergeCell ref="C145:C148"/>
    <mergeCell ref="C141:C144"/>
    <mergeCell ref="C137:C140"/>
    <mergeCell ref="C133:C136"/>
    <mergeCell ref="F117:F120"/>
    <mergeCell ref="F121:F124"/>
    <mergeCell ref="F125:F128"/>
    <mergeCell ref="F129:F132"/>
    <mergeCell ref="F133:F136"/>
    <mergeCell ref="F141:F144"/>
    <mergeCell ref="L137:L140"/>
    <mergeCell ref="M137:M140"/>
    <mergeCell ref="F145:F148"/>
    <mergeCell ref="F149:F152"/>
    <mergeCell ref="I141:I144"/>
    <mergeCell ref="F137:F140"/>
    <mergeCell ref="I137:I140"/>
    <mergeCell ref="J137:J140"/>
    <mergeCell ref="L117:L120"/>
    <mergeCell ref="M117:M120"/>
    <mergeCell ref="L129:L132"/>
    <mergeCell ref="M129:M132"/>
    <mergeCell ref="I133:I136"/>
    <mergeCell ref="J133:J136"/>
    <mergeCell ref="I117:I120"/>
    <mergeCell ref="J117:J120"/>
    <mergeCell ref="I129:I132"/>
    <mergeCell ref="J129:J132"/>
    <mergeCell ref="I125:I128"/>
    <mergeCell ref="I121:I124"/>
    <mergeCell ref="J121:J124"/>
    <mergeCell ref="L121:L124"/>
    <mergeCell ref="M121:M124"/>
    <mergeCell ref="L133:L136"/>
    <mergeCell ref="M133:M136"/>
    <mergeCell ref="J125:J128"/>
    <mergeCell ref="L125:L128"/>
    <mergeCell ref="M125:M128"/>
    <mergeCell ref="I149:I152"/>
    <mergeCell ref="J149:J152"/>
    <mergeCell ref="L149:L152"/>
    <mergeCell ref="M149:M152"/>
    <mergeCell ref="J141:J144"/>
    <mergeCell ref="L141:L144"/>
    <mergeCell ref="M141:M144"/>
    <mergeCell ref="I145:I148"/>
    <mergeCell ref="J145:J148"/>
    <mergeCell ref="L145:L148"/>
    <mergeCell ref="M145:M148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07"/>
  <sheetViews>
    <sheetView showGridLines="0" tabSelected="1" topLeftCell="A8" workbookViewId="0">
      <selection activeCell="L21" sqref="L21"/>
    </sheetView>
  </sheetViews>
  <sheetFormatPr defaultColWidth="89.140625" defaultRowHeight="15"/>
  <cols>
    <col min="1" max="1" width="4.42578125" style="9" customWidth="1"/>
    <col min="2" max="2" width="4.42578125" style="61" customWidth="1"/>
    <col min="3" max="3" width="22.42578125" style="2" customWidth="1"/>
    <col min="4" max="4" width="20.85546875" style="74" customWidth="1"/>
    <col min="5" max="5" width="12.42578125" style="61" customWidth="1"/>
    <col min="6" max="6" width="9" style="9" customWidth="1"/>
    <col min="7" max="7" width="4.140625" style="2" customWidth="1"/>
    <col min="8" max="8" width="4.42578125" style="9" customWidth="1"/>
    <col min="9" max="9" width="4.42578125" style="61" customWidth="1"/>
    <col min="10" max="10" width="23.7109375" style="2" customWidth="1"/>
    <col min="11" max="11" width="21.140625" style="74" customWidth="1"/>
    <col min="12" max="12" width="12.42578125" style="61" customWidth="1"/>
    <col min="13" max="13" width="8.7109375" style="9" customWidth="1"/>
    <col min="14" max="14" width="89.140625" style="2" customWidth="1"/>
    <col min="15" max="15" width="6.42578125" style="2" bestFit="1" customWidth="1"/>
    <col min="16" max="16" width="5.42578125" style="2" bestFit="1" customWidth="1"/>
    <col min="17" max="20" width="89.140625" style="2" customWidth="1"/>
    <col min="21" max="21" width="5.42578125" style="2" bestFit="1" customWidth="1"/>
    <col min="22" max="22" width="9.85546875" style="2" bestFit="1" customWidth="1"/>
    <col min="23" max="16384" width="89.140625" style="2"/>
  </cols>
  <sheetData>
    <row r="1" spans="1:13" ht="28.5" thickBot="1">
      <c r="A1" s="95" t="s">
        <v>117</v>
      </c>
      <c r="B1" s="107"/>
      <c r="C1" s="96"/>
      <c r="D1" s="102"/>
      <c r="E1" s="98"/>
      <c r="F1" s="97"/>
      <c r="G1" s="99"/>
      <c r="H1" s="100"/>
      <c r="I1" s="101"/>
      <c r="J1" s="94"/>
      <c r="K1" s="94"/>
      <c r="L1" s="2"/>
      <c r="M1" s="2"/>
    </row>
    <row r="3" spans="1:13" ht="18.75">
      <c r="C3" s="5" t="s">
        <v>12</v>
      </c>
      <c r="D3" s="68"/>
      <c r="E3" s="87"/>
    </row>
    <row r="5" spans="1:13">
      <c r="B5" s="62" t="s">
        <v>19</v>
      </c>
      <c r="C5" s="12" t="s">
        <v>13</v>
      </c>
      <c r="D5" s="70" t="s">
        <v>16</v>
      </c>
      <c r="E5" s="62" t="s">
        <v>17</v>
      </c>
      <c r="F5" s="18" t="s">
        <v>18</v>
      </c>
      <c r="I5" s="62" t="s">
        <v>19</v>
      </c>
      <c r="J5" s="12" t="s">
        <v>13</v>
      </c>
      <c r="K5" s="70" t="s">
        <v>16</v>
      </c>
      <c r="L5" s="62" t="s">
        <v>17</v>
      </c>
      <c r="M5" s="18" t="s">
        <v>18</v>
      </c>
    </row>
    <row r="6" spans="1:13" s="1" customFormat="1">
      <c r="A6" s="13"/>
      <c r="B6" s="63"/>
      <c r="C6" s="163" t="s">
        <v>128</v>
      </c>
      <c r="D6" s="164"/>
      <c r="E6" s="63"/>
      <c r="F6" s="13" t="s">
        <v>41</v>
      </c>
      <c r="H6" s="13"/>
      <c r="I6" s="63"/>
      <c r="J6" s="163" t="s">
        <v>130</v>
      </c>
      <c r="K6" s="164"/>
      <c r="L6" s="63"/>
      <c r="M6" s="13" t="s">
        <v>41</v>
      </c>
    </row>
    <row r="7" spans="1:13">
      <c r="A7" s="10">
        <v>1</v>
      </c>
      <c r="B7" s="64"/>
      <c r="C7" s="19" t="str">
        <f>IF(B7="","",VLOOKUP(B7,Teams!$A$12:$B$29,2,FALSE))</f>
        <v/>
      </c>
      <c r="D7" s="106" t="str">
        <f t="shared" ref="D7:D15" ca="1" si="0">IF($B7="","",IF(VLOOKUP(LEFT($C$6, LEN($C$6)-9),INDIRECT("Declarations!$A$1:$BC$19"),VLOOKUP($B7,INDIRECT("Lookup!$A$1:$B$18"),2,FALSE),FALSE)="","No Athlete Declared",VLOOKUP(LEFT($C$6,LEN($C$6)-9),INDIRECT("Declarations!$A$1:$BC$19"),VLOOKUP($B7,INDIRECT("Lookup!$A$1:$B$18"),2,FALSE),FALSE)))</f>
        <v/>
      </c>
      <c r="E7" s="64"/>
      <c r="F7" s="10" t="str">
        <f>IF(B7="","",9-A7)</f>
        <v/>
      </c>
      <c r="H7" s="10">
        <v>1</v>
      </c>
      <c r="I7" s="64"/>
      <c r="J7" s="19" t="str">
        <f>IF(I7="","",VLOOKUP(I7,Teams!$A$12:$B$29,2,FALSE))</f>
        <v/>
      </c>
      <c r="K7" s="106" t="str">
        <f t="shared" ref="K7:K15" ca="1" si="1">IF($I7="","",IF(VLOOKUP(LEFT($J$6, LEN($J$6)-9),INDIRECT("Declarations!$A$1:$BC$19"),VLOOKUP($I7,INDIRECT("Lookup!$A$1:$B$18"),2,FALSE),FALSE)="","No Athlete Declared",VLOOKUP(LEFT($J$6,LEN($J$6)-9),INDIRECT("Declarations!$A$1:$BC$19"),VLOOKUP($I7,INDIRECT("Lookup!$A$1:$B$18"),2,FALSE),FALSE)))</f>
        <v/>
      </c>
      <c r="L7" s="64"/>
      <c r="M7" s="10" t="str">
        <f>IF(I7="","",9-H7)</f>
        <v/>
      </c>
    </row>
    <row r="8" spans="1:13">
      <c r="A8" s="10">
        <v>2</v>
      </c>
      <c r="B8" s="64"/>
      <c r="C8" s="19" t="str">
        <f>IF(B8="","",VLOOKUP(B8,Teams!$A$12:$B$29,2,FALSE))</f>
        <v/>
      </c>
      <c r="D8" s="106" t="str">
        <f t="shared" ca="1" si="0"/>
        <v/>
      </c>
      <c r="E8" s="64"/>
      <c r="F8" s="10" t="str">
        <f t="shared" ref="F8:F14" si="2">IF(B8="","",9-A8)</f>
        <v/>
      </c>
      <c r="H8" s="10">
        <v>2</v>
      </c>
      <c r="I8" s="64"/>
      <c r="J8" s="19" t="str">
        <f>IF(I8="","",VLOOKUP(I8,Teams!$A$12:$B$29,2,FALSE))</f>
        <v/>
      </c>
      <c r="K8" s="106" t="str">
        <f t="shared" ca="1" si="1"/>
        <v/>
      </c>
      <c r="L8" s="64"/>
      <c r="M8" s="10" t="str">
        <f t="shared" ref="M8:M14" si="3">IF(I8="","",9-H8)</f>
        <v/>
      </c>
    </row>
    <row r="9" spans="1:13">
      <c r="A9" s="10">
        <v>3</v>
      </c>
      <c r="B9" s="64"/>
      <c r="C9" s="19" t="str">
        <f>IF(B9="","",VLOOKUP(B9,Teams!$A$12:$B$29,2,FALSE))</f>
        <v/>
      </c>
      <c r="D9" s="106" t="str">
        <f t="shared" ca="1" si="0"/>
        <v/>
      </c>
      <c r="E9" s="64"/>
      <c r="F9" s="10" t="str">
        <f t="shared" si="2"/>
        <v/>
      </c>
      <c r="H9" s="10">
        <v>3</v>
      </c>
      <c r="I9" s="64"/>
      <c r="J9" s="19" t="str">
        <f>IF(I9="","",VLOOKUP(I9,Teams!$A$12:$B$29,2,FALSE))</f>
        <v/>
      </c>
      <c r="K9" s="106" t="str">
        <f t="shared" ca="1" si="1"/>
        <v/>
      </c>
      <c r="L9" s="64"/>
      <c r="M9" s="10" t="str">
        <f t="shared" si="3"/>
        <v/>
      </c>
    </row>
    <row r="10" spans="1:13">
      <c r="A10" s="10">
        <v>4</v>
      </c>
      <c r="B10" s="64"/>
      <c r="C10" s="19" t="str">
        <f>IF(B10="","",VLOOKUP(B10,Teams!$A$12:$B$29,2,FALSE))</f>
        <v/>
      </c>
      <c r="D10" s="106" t="str">
        <f t="shared" ca="1" si="0"/>
        <v/>
      </c>
      <c r="E10" s="64"/>
      <c r="F10" s="10" t="str">
        <f t="shared" si="2"/>
        <v/>
      </c>
      <c r="H10" s="10">
        <v>4</v>
      </c>
      <c r="I10" s="64"/>
      <c r="J10" s="19" t="str">
        <f>IF(I10="","",VLOOKUP(I10,Teams!$A$12:$B$29,2,FALSE))</f>
        <v/>
      </c>
      <c r="K10" s="106" t="str">
        <f t="shared" ca="1" si="1"/>
        <v/>
      </c>
      <c r="L10" s="64"/>
      <c r="M10" s="10" t="str">
        <f t="shared" si="3"/>
        <v/>
      </c>
    </row>
    <row r="11" spans="1:13">
      <c r="A11" s="10">
        <v>5</v>
      </c>
      <c r="B11" s="64"/>
      <c r="C11" s="19" t="str">
        <f>IF(B11="","",VLOOKUP(B11,Teams!$A$12:$B$29,2,FALSE))</f>
        <v/>
      </c>
      <c r="D11" s="106" t="str">
        <f t="shared" ca="1" si="0"/>
        <v/>
      </c>
      <c r="E11" s="64"/>
      <c r="F11" s="10" t="str">
        <f t="shared" si="2"/>
        <v/>
      </c>
      <c r="H11" s="10">
        <v>5</v>
      </c>
      <c r="I11" s="64"/>
      <c r="J11" s="19" t="str">
        <f>IF(I11="","",VLOOKUP(I11,Teams!$A$12:$B$29,2,FALSE))</f>
        <v/>
      </c>
      <c r="K11" s="106" t="str">
        <f t="shared" ca="1" si="1"/>
        <v/>
      </c>
      <c r="L11" s="64"/>
      <c r="M11" s="10" t="str">
        <f t="shared" si="3"/>
        <v/>
      </c>
    </row>
    <row r="12" spans="1:13">
      <c r="A12" s="10">
        <v>6</v>
      </c>
      <c r="B12" s="64"/>
      <c r="C12" s="19" t="str">
        <f>IF(B12="","",VLOOKUP(B12,Teams!$A$12:$B$29,2,FALSE))</f>
        <v/>
      </c>
      <c r="D12" s="106" t="str">
        <f t="shared" ca="1" si="0"/>
        <v/>
      </c>
      <c r="E12" s="64"/>
      <c r="F12" s="10" t="str">
        <f t="shared" si="2"/>
        <v/>
      </c>
      <c r="H12" s="10">
        <v>6</v>
      </c>
      <c r="I12" s="64"/>
      <c r="J12" s="19" t="str">
        <f>IF(I12="","",VLOOKUP(I12,Teams!$A$12:$B$29,2,FALSE))</f>
        <v/>
      </c>
      <c r="K12" s="106" t="str">
        <f t="shared" ca="1" si="1"/>
        <v/>
      </c>
      <c r="L12" s="64"/>
      <c r="M12" s="10" t="str">
        <f t="shared" si="3"/>
        <v/>
      </c>
    </row>
    <row r="13" spans="1:13">
      <c r="A13" s="10">
        <v>7</v>
      </c>
      <c r="B13" s="64"/>
      <c r="C13" s="19" t="str">
        <f>IF(B13="","",VLOOKUP(B13,Teams!$A$12:$B$29,2,FALSE))</f>
        <v/>
      </c>
      <c r="D13" s="106" t="str">
        <f t="shared" ca="1" si="0"/>
        <v/>
      </c>
      <c r="E13" s="64"/>
      <c r="F13" s="10" t="str">
        <f t="shared" si="2"/>
        <v/>
      </c>
      <c r="H13" s="10">
        <v>7</v>
      </c>
      <c r="I13" s="64"/>
      <c r="J13" s="19" t="str">
        <f>IF(I13="","",VLOOKUP(I13,Teams!$A$12:$B$29,2,FALSE))</f>
        <v/>
      </c>
      <c r="K13" s="106" t="str">
        <f t="shared" ca="1" si="1"/>
        <v/>
      </c>
      <c r="L13" s="64"/>
      <c r="M13" s="10" t="str">
        <f t="shared" si="3"/>
        <v/>
      </c>
    </row>
    <row r="14" spans="1:13">
      <c r="A14" s="10">
        <v>8</v>
      </c>
      <c r="B14" s="64"/>
      <c r="C14" s="19" t="str">
        <f>IF(B14="","",VLOOKUP(B14,Teams!$A$12:$B$29,2,FALSE))</f>
        <v/>
      </c>
      <c r="D14" s="106" t="str">
        <f t="shared" ca="1" si="0"/>
        <v/>
      </c>
      <c r="E14" s="64"/>
      <c r="F14" s="10" t="str">
        <f t="shared" si="2"/>
        <v/>
      </c>
      <c r="H14" s="10">
        <v>8</v>
      </c>
      <c r="I14" s="64"/>
      <c r="J14" s="19" t="str">
        <f>IF(I14="","",VLOOKUP(I14,Teams!$A$12:$B$29,2,FALSE))</f>
        <v/>
      </c>
      <c r="K14" s="106" t="str">
        <f t="shared" ca="1" si="1"/>
        <v/>
      </c>
      <c r="L14" s="64"/>
      <c r="M14" s="10" t="str">
        <f t="shared" si="3"/>
        <v/>
      </c>
    </row>
    <row r="15" spans="1:13">
      <c r="A15" s="10">
        <v>9</v>
      </c>
      <c r="B15" s="64"/>
      <c r="C15" s="19" t="str">
        <f>IF(B15="","",VLOOKUP(B15,Teams!$A$12:$B$29,2,FALSE))</f>
        <v/>
      </c>
      <c r="D15" s="106" t="str">
        <f t="shared" ca="1" si="0"/>
        <v/>
      </c>
      <c r="E15" s="64"/>
      <c r="F15" s="10" t="str">
        <f>IF(B15="","",9-A15)</f>
        <v/>
      </c>
      <c r="H15" s="10">
        <v>9</v>
      </c>
      <c r="I15" s="64"/>
      <c r="J15" s="19" t="str">
        <f>IF(I15="","",VLOOKUP(I15,Teams!$A$12:$B$29,2,FALSE))</f>
        <v/>
      </c>
      <c r="K15" s="106" t="str">
        <f t="shared" ca="1" si="1"/>
        <v/>
      </c>
      <c r="L15" s="64"/>
      <c r="M15" s="10" t="str">
        <f>IF(I15="","",9-H15)</f>
        <v/>
      </c>
    </row>
    <row r="16" spans="1:13" s="17" customFormat="1">
      <c r="A16" s="15"/>
      <c r="B16" s="85"/>
      <c r="C16" s="16"/>
      <c r="D16" s="89"/>
      <c r="E16" s="85"/>
      <c r="F16" s="15"/>
      <c r="H16" s="15"/>
      <c r="I16" s="85"/>
      <c r="J16" s="16"/>
      <c r="K16" s="89"/>
      <c r="L16" s="85"/>
      <c r="M16" s="15"/>
    </row>
    <row r="17" spans="1:13" s="1" customFormat="1">
      <c r="A17" s="13"/>
      <c r="B17" s="63"/>
      <c r="C17" s="165" t="s">
        <v>129</v>
      </c>
      <c r="D17" s="166"/>
      <c r="E17" s="63" t="s">
        <v>232</v>
      </c>
      <c r="F17" s="13" t="s">
        <v>41</v>
      </c>
      <c r="H17" s="13"/>
      <c r="I17" s="63"/>
      <c r="J17" s="165" t="s">
        <v>131</v>
      </c>
      <c r="K17" s="166"/>
      <c r="L17" s="63" t="s">
        <v>232</v>
      </c>
      <c r="M17" s="13" t="s">
        <v>41</v>
      </c>
    </row>
    <row r="18" spans="1:13">
      <c r="A18" s="10">
        <v>1</v>
      </c>
      <c r="B18" s="64">
        <v>4</v>
      </c>
      <c r="C18" s="19" t="str">
        <f>IF(B18="","",VLOOKUP(B18,Teams!$A$12:$B$29,2,FALSE))</f>
        <v>Kilbarchan</v>
      </c>
      <c r="D18" s="106" t="str">
        <f t="shared" ref="D18:D26" ca="1" si="4">IF($B18="","",IF(VLOOKUP(LEFT($C$17, LEN($C$17)-9),INDIRECT("Declarations!$A$1:$BC$19"),VLOOKUP($B18,INDIRECT("Lookup!$A$1:$B$18"),2,FALSE),FALSE)="","No Athlete Declared",VLOOKUP(LEFT($C$17,LEN($C$17)-9),INDIRECT("Declarations!$A$1:$BC$19"),VLOOKUP($B18,INDIRECT("Lookup!$A$1:$B$18"),2,FALSE),FALSE)))</f>
        <v>Stephen Johnson</v>
      </c>
      <c r="E18" s="64" t="s">
        <v>233</v>
      </c>
      <c r="F18" s="10">
        <f>IF(B18="","",9-A18)</f>
        <v>8</v>
      </c>
      <c r="H18" s="10">
        <v>1</v>
      </c>
      <c r="I18" s="64">
        <v>33</v>
      </c>
      <c r="J18" s="19" t="str">
        <f>IF(I18="","",VLOOKUP(I18,Teams!$A$12:$B$29,2,FALSE))</f>
        <v>Dunfermline T &amp; F Club</v>
      </c>
      <c r="K18" s="106" t="str">
        <f t="shared" ref="K18:K26" ca="1" si="5">IF($I18="","",IF(VLOOKUP(LEFT($J$17, LEN($J$17)-9),INDIRECT("Declarations!$A$1:$BC$19"),VLOOKUP($I18,INDIRECT("Lookup!$A$1:$B$18"),2,FALSE),FALSE)="","No Athlete Declared",VLOOKUP(LEFT($J$17,LEN($J$17)-9),INDIRECT("Declarations!$A$1:$BC$19"),VLOOKUP($I18,INDIRECT("Lookup!$A$1:$B$18"),2,FALSE),FALSE)))</f>
        <v>Elliot Wilkins</v>
      </c>
      <c r="L18" s="64" t="s">
        <v>238</v>
      </c>
      <c r="M18" s="10">
        <f>IF(I18="","",9-H18)</f>
        <v>8</v>
      </c>
    </row>
    <row r="19" spans="1:13">
      <c r="A19" s="10">
        <v>2</v>
      </c>
      <c r="B19" s="64">
        <v>2</v>
      </c>
      <c r="C19" s="19" t="str">
        <f>IF(B19="","",VLOOKUP(B19,Teams!$A$12:$B$29,2,FALSE))</f>
        <v>Clydesdale Harriers</v>
      </c>
      <c r="D19" s="106" t="str">
        <f t="shared" ca="1" si="4"/>
        <v>Declan Osborne</v>
      </c>
      <c r="E19" s="64" t="s">
        <v>234</v>
      </c>
      <c r="F19" s="10">
        <f t="shared" ref="F19:F26" si="6">IF(B19="","",9-A19)</f>
        <v>7</v>
      </c>
      <c r="H19" s="10">
        <v>2</v>
      </c>
      <c r="I19" s="64">
        <v>55</v>
      </c>
      <c r="J19" s="19" t="str">
        <f>IF(I19="","",VLOOKUP(I19,Teams!$A$12:$B$29,2,FALSE))</f>
        <v>Kilmarnock</v>
      </c>
      <c r="K19" s="106" t="str">
        <f t="shared" ca="1" si="5"/>
        <v>Charlie Hodgart</v>
      </c>
      <c r="L19" s="64" t="s">
        <v>239</v>
      </c>
      <c r="M19" s="10">
        <f t="shared" ref="M19:M26" si="7">IF(I19="","",9-H19)</f>
        <v>7</v>
      </c>
    </row>
    <row r="20" spans="1:13">
      <c r="A20" s="10">
        <v>3</v>
      </c>
      <c r="B20" s="64">
        <v>1</v>
      </c>
      <c r="C20" s="19" t="str">
        <f>IF(B20="","",VLOOKUP(B20,Teams!$A$12:$B$29,2,FALSE))</f>
        <v>Ayr Seaforth</v>
      </c>
      <c r="D20" s="106" t="str">
        <f t="shared" ca="1" si="4"/>
        <v>Toby Nixon</v>
      </c>
      <c r="E20" s="64" t="s">
        <v>235</v>
      </c>
      <c r="F20" s="10">
        <f t="shared" si="6"/>
        <v>6</v>
      </c>
      <c r="H20" s="10">
        <v>3</v>
      </c>
      <c r="I20" s="64">
        <v>22</v>
      </c>
      <c r="J20" s="19" t="str">
        <f>IF(I20="","",VLOOKUP(I20,Teams!$A$12:$B$29,2,FALSE))</f>
        <v>Clydesdale Harriers</v>
      </c>
      <c r="K20" s="106" t="str">
        <f t="shared" ca="1" si="5"/>
        <v>Oliver Greetham</v>
      </c>
      <c r="L20" s="64" t="s">
        <v>240</v>
      </c>
      <c r="M20" s="10">
        <f t="shared" si="7"/>
        <v>6</v>
      </c>
    </row>
    <row r="21" spans="1:13">
      <c r="A21" s="10">
        <v>4</v>
      </c>
      <c r="B21" s="64">
        <v>5</v>
      </c>
      <c r="C21" s="19" t="str">
        <f>IF(B21="","",VLOOKUP(B21,Teams!$A$12:$B$29,2,FALSE))</f>
        <v>Kilmarnock</v>
      </c>
      <c r="D21" s="106" t="str">
        <f t="shared" ca="1" si="4"/>
        <v>Ally Mitchell</v>
      </c>
      <c r="E21" s="64" t="s">
        <v>236</v>
      </c>
      <c r="F21" s="10">
        <f t="shared" si="6"/>
        <v>5</v>
      </c>
      <c r="H21" s="10">
        <v>4</v>
      </c>
      <c r="I21" s="64">
        <v>11</v>
      </c>
      <c r="J21" s="19" t="str">
        <f>IF(I21="","",VLOOKUP(I21,Teams!$A$12:$B$29,2,FALSE))</f>
        <v>Ayr Seaforth</v>
      </c>
      <c r="K21" s="106" t="str">
        <f t="shared" ca="1" si="5"/>
        <v>Glen Petrie</v>
      </c>
      <c r="L21" s="64" t="s">
        <v>241</v>
      </c>
      <c r="M21" s="10">
        <f t="shared" si="7"/>
        <v>5</v>
      </c>
    </row>
    <row r="22" spans="1:13">
      <c r="A22" s="10">
        <v>5</v>
      </c>
      <c r="B22" s="64">
        <v>3</v>
      </c>
      <c r="C22" s="19" t="str">
        <f>IF(B22="","",VLOOKUP(B22,Teams!$A$12:$B$29,2,FALSE))</f>
        <v>Dunfermline T &amp; F Club</v>
      </c>
      <c r="D22" s="106" t="str">
        <f t="shared" ca="1" si="4"/>
        <v>Kieren McDonald</v>
      </c>
      <c r="E22" s="64" t="s">
        <v>237</v>
      </c>
      <c r="F22" s="10">
        <f t="shared" si="6"/>
        <v>4</v>
      </c>
      <c r="H22" s="10">
        <v>5</v>
      </c>
      <c r="I22" s="64"/>
      <c r="J22" s="19" t="str">
        <f>IF(I22="","",VLOOKUP(I22,Teams!$A$12:$B$29,2,FALSE))</f>
        <v/>
      </c>
      <c r="K22" s="106" t="str">
        <f t="shared" ca="1" si="5"/>
        <v/>
      </c>
      <c r="L22" s="64"/>
      <c r="M22" s="10" t="str">
        <f t="shared" si="7"/>
        <v/>
      </c>
    </row>
    <row r="23" spans="1:13">
      <c r="A23" s="10">
        <v>6</v>
      </c>
      <c r="B23" s="64"/>
      <c r="C23" s="19" t="str">
        <f>IF(B23="","",VLOOKUP(B23,Teams!$A$12:$B$29,2,FALSE))</f>
        <v/>
      </c>
      <c r="D23" s="106" t="str">
        <f t="shared" ca="1" si="4"/>
        <v/>
      </c>
      <c r="E23" s="64"/>
      <c r="F23" s="10" t="str">
        <f t="shared" si="6"/>
        <v/>
      </c>
      <c r="H23" s="10">
        <v>6</v>
      </c>
      <c r="I23" s="64"/>
      <c r="J23" s="19" t="str">
        <f>IF(I23="","",VLOOKUP(I23,Teams!$A$12:$B$29,2,FALSE))</f>
        <v/>
      </c>
      <c r="K23" s="106" t="str">
        <f t="shared" ca="1" si="5"/>
        <v/>
      </c>
      <c r="L23" s="64"/>
      <c r="M23" s="10" t="str">
        <f t="shared" si="7"/>
        <v/>
      </c>
    </row>
    <row r="24" spans="1:13">
      <c r="A24" s="10">
        <v>7</v>
      </c>
      <c r="B24" s="64"/>
      <c r="C24" s="19" t="str">
        <f>IF(B24="","",VLOOKUP(B24,Teams!$A$12:$B$29,2,FALSE))</f>
        <v/>
      </c>
      <c r="D24" s="106" t="str">
        <f t="shared" ca="1" si="4"/>
        <v/>
      </c>
      <c r="E24" s="64"/>
      <c r="F24" s="10" t="str">
        <f t="shared" si="6"/>
        <v/>
      </c>
      <c r="H24" s="10">
        <v>7</v>
      </c>
      <c r="I24" s="64"/>
      <c r="J24" s="19" t="str">
        <f>IF(I24="","",VLOOKUP(I24,Teams!$A$12:$B$29,2,FALSE))</f>
        <v/>
      </c>
      <c r="K24" s="106" t="str">
        <f t="shared" ca="1" si="5"/>
        <v/>
      </c>
      <c r="L24" s="64"/>
      <c r="M24" s="10" t="str">
        <f t="shared" si="7"/>
        <v/>
      </c>
    </row>
    <row r="25" spans="1:13">
      <c r="A25" s="10">
        <v>8</v>
      </c>
      <c r="B25" s="64"/>
      <c r="C25" s="19" t="str">
        <f>IF(B25="","",VLOOKUP(B25,Teams!$A$12:$B$29,2,FALSE))</f>
        <v/>
      </c>
      <c r="D25" s="106" t="str">
        <f t="shared" ca="1" si="4"/>
        <v/>
      </c>
      <c r="E25" s="64"/>
      <c r="F25" s="10" t="str">
        <f t="shared" si="6"/>
        <v/>
      </c>
      <c r="H25" s="10">
        <v>8</v>
      </c>
      <c r="I25" s="64"/>
      <c r="J25" s="19" t="str">
        <f>IF(I25="","",VLOOKUP(I25,Teams!$A$12:$B$29,2,FALSE))</f>
        <v/>
      </c>
      <c r="K25" s="106" t="str">
        <f t="shared" ca="1" si="5"/>
        <v/>
      </c>
      <c r="L25" s="64"/>
      <c r="M25" s="10" t="str">
        <f t="shared" si="7"/>
        <v/>
      </c>
    </row>
    <row r="26" spans="1:13" s="17" customFormat="1">
      <c r="A26" s="10">
        <v>9</v>
      </c>
      <c r="B26" s="64"/>
      <c r="C26" s="19" t="str">
        <f>IF(B26="","",VLOOKUP(B26,Teams!$A$12:$B$29,2,FALSE))</f>
        <v/>
      </c>
      <c r="D26" s="106" t="str">
        <f t="shared" ca="1" si="4"/>
        <v/>
      </c>
      <c r="E26" s="64"/>
      <c r="F26" s="10" t="str">
        <f t="shared" si="6"/>
        <v/>
      </c>
      <c r="G26" s="2"/>
      <c r="H26" s="10">
        <v>9</v>
      </c>
      <c r="I26" s="64"/>
      <c r="J26" s="19" t="str">
        <f>IF(I26="","",VLOOKUP(I26,Teams!$A$12:$B$29,2,FALSE))</f>
        <v/>
      </c>
      <c r="K26" s="106" t="str">
        <f t="shared" ca="1" si="5"/>
        <v/>
      </c>
      <c r="L26" s="64"/>
      <c r="M26" s="10" t="str">
        <f t="shared" si="7"/>
        <v/>
      </c>
    </row>
    <row r="27" spans="1:13" s="1" customFormat="1">
      <c r="A27" s="15"/>
      <c r="B27" s="85"/>
      <c r="C27" s="16"/>
      <c r="D27" s="89"/>
      <c r="E27" s="85"/>
      <c r="F27" s="15"/>
      <c r="G27" s="17"/>
      <c r="H27" s="15"/>
      <c r="I27" s="85"/>
      <c r="J27" s="16"/>
      <c r="K27" s="89"/>
      <c r="L27" s="85"/>
      <c r="M27" s="15"/>
    </row>
    <row r="28" spans="1:13">
      <c r="A28" s="13"/>
      <c r="B28" s="63"/>
      <c r="C28" s="1"/>
      <c r="D28" s="88"/>
      <c r="E28" s="63"/>
      <c r="F28" s="13"/>
      <c r="G28" s="1"/>
      <c r="H28" s="13"/>
      <c r="I28" s="63"/>
      <c r="J28" s="14"/>
      <c r="K28" s="88"/>
      <c r="L28" s="63"/>
      <c r="M28" s="13"/>
    </row>
    <row r="29" spans="1:13">
      <c r="A29" s="10">
        <v>1</v>
      </c>
      <c r="B29" s="64"/>
      <c r="C29" s="19" t="str">
        <f>IF(B29="","",VLOOKUP(B29,Teams!$A$12:$B$29,2,FALSE))</f>
        <v/>
      </c>
      <c r="D29" s="72"/>
      <c r="E29" s="64"/>
      <c r="F29" s="10" t="str">
        <f>IF(B29="","",9-A29)</f>
        <v/>
      </c>
      <c r="H29" s="10">
        <v>1</v>
      </c>
      <c r="I29" s="64"/>
      <c r="J29" s="19" t="str">
        <f>IF(I29="","",VLOOKUP(I29,Teams!$A$12:$B$29,2,FALSE))</f>
        <v/>
      </c>
      <c r="K29" s="72"/>
      <c r="L29" s="64"/>
      <c r="M29" s="10" t="str">
        <f>IF(I29="","",9-H29)</f>
        <v/>
      </c>
    </row>
    <row r="30" spans="1:13">
      <c r="A30" s="10">
        <v>2</v>
      </c>
      <c r="B30" s="64"/>
      <c r="C30" s="19" t="str">
        <f>IF(B30="","",VLOOKUP(B30,Teams!$A$12:$B$29,2,FALSE))</f>
        <v/>
      </c>
      <c r="D30" s="72"/>
      <c r="E30" s="64"/>
      <c r="F30" s="10" t="str">
        <f t="shared" ref="F30:F37" si="8">IF(B30="","",9-A30)</f>
        <v/>
      </c>
      <c r="H30" s="10">
        <v>2</v>
      </c>
      <c r="I30" s="64"/>
      <c r="J30" s="19" t="str">
        <f>IF(I30="","",VLOOKUP(I30,Teams!$A$12:$B$29,2,FALSE))</f>
        <v/>
      </c>
      <c r="K30" s="72"/>
      <c r="L30" s="64"/>
      <c r="M30" s="10" t="str">
        <f t="shared" ref="M30:M37" si="9">IF(I30="","",9-H30)</f>
        <v/>
      </c>
    </row>
    <row r="31" spans="1:13">
      <c r="A31" s="10">
        <v>3</v>
      </c>
      <c r="B31" s="64"/>
      <c r="C31" s="19" t="str">
        <f>IF(B31="","",VLOOKUP(B31,Teams!$A$12:$B$29,2,FALSE))</f>
        <v/>
      </c>
      <c r="D31" s="72"/>
      <c r="E31" s="64"/>
      <c r="F31" s="10" t="str">
        <f t="shared" si="8"/>
        <v/>
      </c>
      <c r="H31" s="10">
        <v>3</v>
      </c>
      <c r="I31" s="64"/>
      <c r="J31" s="19" t="str">
        <f>IF(I31="","",VLOOKUP(I31,Teams!$A$12:$B$29,2,FALSE))</f>
        <v/>
      </c>
      <c r="K31" s="72"/>
      <c r="L31" s="64"/>
      <c r="M31" s="10" t="str">
        <f t="shared" si="9"/>
        <v/>
      </c>
    </row>
    <row r="32" spans="1:13">
      <c r="A32" s="10">
        <v>4</v>
      </c>
      <c r="B32" s="64"/>
      <c r="C32" s="19" t="str">
        <f>IF(B32="","",VLOOKUP(B32,Teams!$A$12:$B$29,2,FALSE))</f>
        <v/>
      </c>
      <c r="D32" s="72"/>
      <c r="E32" s="64"/>
      <c r="F32" s="10" t="str">
        <f t="shared" si="8"/>
        <v/>
      </c>
      <c r="H32" s="10">
        <v>4</v>
      </c>
      <c r="I32" s="64"/>
      <c r="J32" s="19" t="str">
        <f>IF(I32="","",VLOOKUP(I32,Teams!$A$12:$B$29,2,FALSE))</f>
        <v/>
      </c>
      <c r="K32" s="72"/>
      <c r="L32" s="64"/>
      <c r="M32" s="10" t="str">
        <f t="shared" si="9"/>
        <v/>
      </c>
    </row>
    <row r="33" spans="1:13">
      <c r="A33" s="10">
        <v>4</v>
      </c>
      <c r="B33" s="64"/>
      <c r="C33" s="19" t="str">
        <f>IF(B33="","",VLOOKUP(B33,Teams!$A$12:$B$29,2,FALSE))</f>
        <v/>
      </c>
      <c r="D33" s="72"/>
      <c r="E33" s="64"/>
      <c r="F33" s="10" t="str">
        <f t="shared" si="8"/>
        <v/>
      </c>
      <c r="H33" s="10">
        <v>5</v>
      </c>
      <c r="I33" s="64"/>
      <c r="J33" s="19" t="str">
        <f>IF(I33="","",VLOOKUP(I33,Teams!$A$12:$B$29,2,FALSE))</f>
        <v/>
      </c>
      <c r="K33" s="72"/>
      <c r="L33" s="64"/>
      <c r="M33" s="10" t="str">
        <f t="shared" si="9"/>
        <v/>
      </c>
    </row>
    <row r="34" spans="1:13">
      <c r="A34" s="10">
        <v>6</v>
      </c>
      <c r="B34" s="64"/>
      <c r="C34" s="19" t="str">
        <f>IF(B34="","",VLOOKUP(B34,Teams!$A$12:$B$29,2,FALSE))</f>
        <v/>
      </c>
      <c r="D34" s="72"/>
      <c r="E34" s="64"/>
      <c r="F34" s="10" t="str">
        <f t="shared" si="8"/>
        <v/>
      </c>
      <c r="H34" s="10">
        <v>6</v>
      </c>
      <c r="I34" s="64"/>
      <c r="J34" s="19" t="str">
        <f>IF(I34="","",VLOOKUP(I34,Teams!$A$12:$B$29,2,FALSE))</f>
        <v/>
      </c>
      <c r="K34" s="72"/>
      <c r="L34" s="64"/>
      <c r="M34" s="10" t="str">
        <f t="shared" si="9"/>
        <v/>
      </c>
    </row>
    <row r="35" spans="1:13">
      <c r="A35" s="10">
        <v>7</v>
      </c>
      <c r="B35" s="64"/>
      <c r="C35" s="19" t="str">
        <f>IF(B35="","",VLOOKUP(B35,Teams!$A$12:$B$29,2,FALSE))</f>
        <v/>
      </c>
      <c r="D35" s="72"/>
      <c r="E35" s="64"/>
      <c r="F35" s="10" t="str">
        <f t="shared" si="8"/>
        <v/>
      </c>
      <c r="H35" s="10">
        <v>7</v>
      </c>
      <c r="I35" s="64"/>
      <c r="J35" s="19" t="str">
        <f>IF(I35="","",VLOOKUP(I35,Teams!$A$12:$B$29,2,FALSE))</f>
        <v/>
      </c>
      <c r="K35" s="72"/>
      <c r="L35" s="64"/>
      <c r="M35" s="10" t="str">
        <f t="shared" si="9"/>
        <v/>
      </c>
    </row>
    <row r="36" spans="1:13" s="17" customFormat="1">
      <c r="A36" s="10">
        <v>8</v>
      </c>
      <c r="B36" s="64"/>
      <c r="C36" s="19" t="str">
        <f>IF(B36="","",VLOOKUP(B36,Teams!$A$12:$B$29,2,FALSE))</f>
        <v/>
      </c>
      <c r="D36" s="72"/>
      <c r="E36" s="64"/>
      <c r="F36" s="10" t="str">
        <f t="shared" si="8"/>
        <v/>
      </c>
      <c r="G36" s="2"/>
      <c r="H36" s="10">
        <v>8</v>
      </c>
      <c r="I36" s="64"/>
      <c r="J36" s="19" t="str">
        <f>IF(I36="","",VLOOKUP(I36,Teams!$A$12:$B$29,2,FALSE))</f>
        <v/>
      </c>
      <c r="K36" s="72"/>
      <c r="L36" s="64"/>
      <c r="M36" s="10" t="str">
        <f t="shared" si="9"/>
        <v/>
      </c>
    </row>
    <row r="37" spans="1:13" s="1" customFormat="1">
      <c r="A37" s="10">
        <v>9</v>
      </c>
      <c r="B37" s="64"/>
      <c r="C37" s="19" t="str">
        <f>IF(B37="","",VLOOKUP(B37,Teams!$A$12:$B$29,2,FALSE))</f>
        <v/>
      </c>
      <c r="D37" s="72"/>
      <c r="E37" s="64"/>
      <c r="F37" s="10" t="str">
        <f t="shared" si="8"/>
        <v/>
      </c>
      <c r="G37" s="2"/>
      <c r="H37" s="10">
        <v>9</v>
      </c>
      <c r="I37" s="64"/>
      <c r="J37" s="19" t="str">
        <f>IF(I37="","",VLOOKUP(I37,Teams!$A$12:$B$29,2,FALSE))</f>
        <v/>
      </c>
      <c r="K37" s="72"/>
      <c r="L37" s="64"/>
      <c r="M37" s="10" t="str">
        <f t="shared" si="9"/>
        <v/>
      </c>
    </row>
    <row r="38" spans="1:13">
      <c r="A38" s="15"/>
      <c r="B38" s="85"/>
      <c r="C38" s="16"/>
      <c r="D38" s="89"/>
      <c r="E38" s="85"/>
      <c r="F38" s="15"/>
      <c r="G38" s="17"/>
      <c r="H38" s="28"/>
      <c r="I38" s="86"/>
      <c r="J38" s="29"/>
      <c r="K38" s="90"/>
      <c r="L38" s="86"/>
      <c r="M38" s="28"/>
    </row>
    <row r="39" spans="1:13">
      <c r="A39" s="13"/>
      <c r="B39" s="63"/>
      <c r="C39" s="14"/>
      <c r="D39" s="88"/>
      <c r="E39" s="63"/>
      <c r="F39" s="13"/>
      <c r="G39" s="1"/>
      <c r="H39" s="13"/>
      <c r="I39" s="63"/>
      <c r="J39" s="14"/>
      <c r="K39" s="88"/>
      <c r="L39" s="63"/>
      <c r="M39" s="13"/>
    </row>
    <row r="40" spans="1:13">
      <c r="A40" s="10">
        <v>1</v>
      </c>
      <c r="B40" s="64"/>
      <c r="C40" s="19" t="str">
        <f>IF(B40="","",VLOOKUP(B40,Teams!$A$12:$B$29,2,FALSE))</f>
        <v/>
      </c>
      <c r="D40" s="72"/>
      <c r="E40" s="64"/>
      <c r="F40" s="10" t="str">
        <f>IF(B40="","",9-A40)</f>
        <v/>
      </c>
      <c r="H40" s="10">
        <v>1</v>
      </c>
      <c r="I40" s="64"/>
      <c r="J40" s="19" t="str">
        <f>IF(I40="","",VLOOKUP(I40,Teams!$A$12:$B$29,2,FALSE))</f>
        <v/>
      </c>
      <c r="K40" s="72"/>
      <c r="L40" s="64"/>
      <c r="M40" s="10" t="str">
        <f>IF(I40="","",9-H40)</f>
        <v/>
      </c>
    </row>
    <row r="41" spans="1:13">
      <c r="A41" s="10">
        <v>2</v>
      </c>
      <c r="B41" s="64"/>
      <c r="C41" s="19" t="str">
        <f>IF(B41="","",VLOOKUP(B41,Teams!$A$12:$B$29,2,FALSE))</f>
        <v/>
      </c>
      <c r="D41" s="72"/>
      <c r="E41" s="64"/>
      <c r="F41" s="10" t="str">
        <f t="shared" ref="F41:F48" si="10">IF(B41="","",9-A41)</f>
        <v/>
      </c>
      <c r="H41" s="10">
        <v>2</v>
      </c>
      <c r="I41" s="64"/>
      <c r="J41" s="19" t="str">
        <f>IF(I41="","",VLOOKUP(I41,Teams!$A$12:$B$29,2,FALSE))</f>
        <v/>
      </c>
      <c r="K41" s="72"/>
      <c r="L41" s="64"/>
      <c r="M41" s="10" t="str">
        <f t="shared" ref="M41:M48" si="11">IF(I41="","",9-H41)</f>
        <v/>
      </c>
    </row>
    <row r="42" spans="1:13">
      <c r="A42" s="10">
        <v>3</v>
      </c>
      <c r="B42" s="64"/>
      <c r="C42" s="19" t="str">
        <f>IF(B42="","",VLOOKUP(B42,Teams!$A$12:$B$29,2,FALSE))</f>
        <v/>
      </c>
      <c r="D42" s="72"/>
      <c r="E42" s="64"/>
      <c r="F42" s="10" t="str">
        <f t="shared" si="10"/>
        <v/>
      </c>
      <c r="H42" s="10">
        <v>3</v>
      </c>
      <c r="I42" s="64"/>
      <c r="J42" s="19" t="str">
        <f>IF(I42="","",VLOOKUP(I42,Teams!$A$12:$B$29,2,FALSE))</f>
        <v/>
      </c>
      <c r="K42" s="72"/>
      <c r="L42" s="64"/>
      <c r="M42" s="10" t="str">
        <f t="shared" si="11"/>
        <v/>
      </c>
    </row>
    <row r="43" spans="1:13">
      <c r="A43" s="10">
        <v>4</v>
      </c>
      <c r="B43" s="64"/>
      <c r="C43" s="19" t="str">
        <f>IF(B43="","",VLOOKUP(B43,Teams!$A$12:$B$29,2,FALSE))</f>
        <v/>
      </c>
      <c r="D43" s="72"/>
      <c r="E43" s="64"/>
      <c r="F43" s="10" t="str">
        <f t="shared" si="10"/>
        <v/>
      </c>
      <c r="H43" s="10">
        <v>4</v>
      </c>
      <c r="I43" s="64"/>
      <c r="J43" s="19" t="str">
        <f>IF(I43="","",VLOOKUP(I43,Teams!$A$12:$B$29,2,FALSE))</f>
        <v/>
      </c>
      <c r="K43" s="72"/>
      <c r="L43" s="64"/>
      <c r="M43" s="10" t="str">
        <f t="shared" si="11"/>
        <v/>
      </c>
    </row>
    <row r="44" spans="1:13">
      <c r="A44" s="10">
        <v>5</v>
      </c>
      <c r="B44" s="64"/>
      <c r="C44" s="19" t="str">
        <f>IF(B44="","",VLOOKUP(B44,Teams!$A$12:$B$29,2,FALSE))</f>
        <v/>
      </c>
      <c r="D44" s="72"/>
      <c r="E44" s="64"/>
      <c r="F44" s="10" t="str">
        <f t="shared" si="10"/>
        <v/>
      </c>
      <c r="H44" s="10">
        <v>5</v>
      </c>
      <c r="I44" s="64"/>
      <c r="J44" s="19" t="str">
        <f>IF(I44="","",VLOOKUP(I44,Teams!$A$12:$B$29,2,FALSE))</f>
        <v/>
      </c>
      <c r="K44" s="72"/>
      <c r="L44" s="64"/>
      <c r="M44" s="10" t="str">
        <f t="shared" si="11"/>
        <v/>
      </c>
    </row>
    <row r="45" spans="1:13">
      <c r="A45" s="10">
        <v>6</v>
      </c>
      <c r="B45" s="64"/>
      <c r="C45" s="19" t="str">
        <f>IF(B45="","",VLOOKUP(B45,Teams!$A$12:$B$29,2,FALSE))</f>
        <v/>
      </c>
      <c r="D45" s="72"/>
      <c r="E45" s="64"/>
      <c r="F45" s="10" t="str">
        <f t="shared" si="10"/>
        <v/>
      </c>
      <c r="H45" s="10">
        <v>6</v>
      </c>
      <c r="I45" s="64"/>
      <c r="J45" s="19" t="str">
        <f>IF(I45="","",VLOOKUP(I45,Teams!$A$12:$B$29,2,FALSE))</f>
        <v/>
      </c>
      <c r="K45" s="72"/>
      <c r="L45" s="64"/>
      <c r="M45" s="10" t="str">
        <f t="shared" si="11"/>
        <v/>
      </c>
    </row>
    <row r="46" spans="1:13" s="17" customFormat="1">
      <c r="A46" s="10">
        <v>7</v>
      </c>
      <c r="B46" s="64"/>
      <c r="C46" s="19" t="str">
        <f>IF(B46="","",VLOOKUP(B46,Teams!$A$12:$B$29,2,FALSE))</f>
        <v/>
      </c>
      <c r="D46" s="72"/>
      <c r="E46" s="64"/>
      <c r="F46" s="10" t="str">
        <f t="shared" si="10"/>
        <v/>
      </c>
      <c r="G46" s="2"/>
      <c r="H46" s="10">
        <v>7</v>
      </c>
      <c r="I46" s="64"/>
      <c r="J46" s="19" t="str">
        <f>IF(I46="","",VLOOKUP(I46,Teams!$A$12:$B$29,2,FALSE))</f>
        <v/>
      </c>
      <c r="K46" s="72"/>
      <c r="L46" s="64"/>
      <c r="M46" s="10" t="str">
        <f t="shared" si="11"/>
        <v/>
      </c>
    </row>
    <row r="47" spans="1:13" s="1" customFormat="1">
      <c r="A47" s="10">
        <v>8</v>
      </c>
      <c r="B47" s="64"/>
      <c r="C47" s="19" t="str">
        <f>IF(B47="","",VLOOKUP(B47,Teams!$A$12:$B$29,2,FALSE))</f>
        <v/>
      </c>
      <c r="D47" s="72"/>
      <c r="E47" s="64"/>
      <c r="F47" s="10" t="str">
        <f t="shared" si="10"/>
        <v/>
      </c>
      <c r="G47" s="2"/>
      <c r="H47" s="10">
        <v>8</v>
      </c>
      <c r="I47" s="64"/>
      <c r="J47" s="19" t="str">
        <f>IF(I47="","",VLOOKUP(I47,Teams!$A$12:$B$29,2,FALSE))</f>
        <v/>
      </c>
      <c r="K47" s="72"/>
      <c r="L47" s="64"/>
      <c r="M47" s="10" t="str">
        <f t="shared" si="11"/>
        <v/>
      </c>
    </row>
    <row r="48" spans="1:13">
      <c r="A48" s="10">
        <v>9</v>
      </c>
      <c r="B48" s="64"/>
      <c r="C48" s="19" t="str">
        <f>IF(B48="","",VLOOKUP(B48,Teams!$A$12:$B$29,2,FALSE))</f>
        <v/>
      </c>
      <c r="D48" s="72"/>
      <c r="E48" s="64"/>
      <c r="F48" s="10" t="str">
        <f t="shared" si="10"/>
        <v/>
      </c>
      <c r="H48" s="10">
        <v>9</v>
      </c>
      <c r="I48" s="64"/>
      <c r="J48" s="19" t="str">
        <f>IF(I48="","",VLOOKUP(I48,Teams!$A$12:$B$29,2,FALSE))</f>
        <v/>
      </c>
      <c r="K48" s="72"/>
      <c r="L48" s="64"/>
      <c r="M48" s="10" t="str">
        <f t="shared" si="11"/>
        <v/>
      </c>
    </row>
    <row r="49" spans="1:13">
      <c r="A49" s="15"/>
      <c r="B49" s="85"/>
      <c r="C49" s="16"/>
      <c r="D49" s="89"/>
      <c r="E49" s="85"/>
      <c r="F49" s="15"/>
      <c r="G49" s="17"/>
      <c r="H49"/>
      <c r="I49" s="46"/>
      <c r="J49"/>
      <c r="K49" s="46"/>
      <c r="L49" s="46"/>
      <c r="M49"/>
    </row>
    <row r="50" spans="1:13">
      <c r="A50" s="13"/>
      <c r="B50" s="63"/>
      <c r="C50" s="14"/>
      <c r="D50" s="88"/>
      <c r="E50" s="63"/>
      <c r="F50" s="13"/>
      <c r="G50" s="1"/>
      <c r="H50" s="13"/>
      <c r="I50" s="63"/>
      <c r="J50" s="14"/>
      <c r="K50" s="88"/>
      <c r="L50" s="63"/>
      <c r="M50" s="13"/>
    </row>
    <row r="51" spans="1:13">
      <c r="A51" s="10">
        <v>1</v>
      </c>
      <c r="B51" s="64"/>
      <c r="C51" s="19" t="str">
        <f>IF(B51="","",VLOOKUP(B51,Teams!$A$12:$B$29,2,FALSE))</f>
        <v/>
      </c>
      <c r="D51" s="72"/>
      <c r="E51" s="64"/>
      <c r="F51" s="10" t="str">
        <f>IF(B51="","",9-A51)</f>
        <v/>
      </c>
      <c r="H51" s="10">
        <v>1</v>
      </c>
      <c r="I51" s="64"/>
      <c r="J51" s="19" t="str">
        <f>IF(I51="","",VLOOKUP(I51,Teams!$A$12:$B$29,2,FALSE))</f>
        <v/>
      </c>
      <c r="K51" s="72"/>
      <c r="L51" s="64"/>
      <c r="M51" s="10" t="str">
        <f>IF(I51="","",9-H51)</f>
        <v/>
      </c>
    </row>
    <row r="52" spans="1:13">
      <c r="A52" s="10">
        <v>2</v>
      </c>
      <c r="B52" s="64"/>
      <c r="C52" s="19" t="str">
        <f>IF(B52="","",VLOOKUP(B52,Teams!$A$12:$B$29,2,FALSE))</f>
        <v/>
      </c>
      <c r="D52" s="72"/>
      <c r="E52" s="64"/>
      <c r="F52" s="10" t="str">
        <f t="shared" ref="F52:F59" si="12">IF(B52="","",9-A52)</f>
        <v/>
      </c>
      <c r="H52" s="10">
        <v>2</v>
      </c>
      <c r="I52" s="64"/>
      <c r="J52" s="19" t="str">
        <f>IF(I52="","",VLOOKUP(I52,Teams!$A$12:$B$29,2,FALSE))</f>
        <v/>
      </c>
      <c r="K52" s="72"/>
      <c r="L52" s="64"/>
      <c r="M52" s="10" t="str">
        <f t="shared" ref="M52:M59" si="13">IF(I52="","",9-H52)</f>
        <v/>
      </c>
    </row>
    <row r="53" spans="1:13">
      <c r="A53" s="10">
        <v>3</v>
      </c>
      <c r="B53" s="64"/>
      <c r="C53" s="19" t="str">
        <f>IF(B53="","",VLOOKUP(B53,Teams!$A$12:$B$29,2,FALSE))</f>
        <v/>
      </c>
      <c r="D53" s="72"/>
      <c r="E53" s="64"/>
      <c r="F53" s="10" t="str">
        <f t="shared" si="12"/>
        <v/>
      </c>
      <c r="H53" s="10">
        <v>3</v>
      </c>
      <c r="I53" s="64"/>
      <c r="J53" s="19" t="str">
        <f>IF(I53="","",VLOOKUP(I53,Teams!$A$12:$B$29,2,FALSE))</f>
        <v/>
      </c>
      <c r="K53" s="72"/>
      <c r="L53" s="64"/>
      <c r="M53" s="10" t="str">
        <f t="shared" si="13"/>
        <v/>
      </c>
    </row>
    <row r="54" spans="1:13">
      <c r="A54" s="10">
        <v>4</v>
      </c>
      <c r="B54" s="64"/>
      <c r="C54" s="19" t="str">
        <f>IF(B54="","",VLOOKUP(B54,Teams!$A$12:$B$29,2,FALSE))</f>
        <v/>
      </c>
      <c r="D54" s="72"/>
      <c r="E54" s="64"/>
      <c r="F54" s="10" t="str">
        <f t="shared" si="12"/>
        <v/>
      </c>
      <c r="H54" s="10">
        <v>4</v>
      </c>
      <c r="I54" s="64"/>
      <c r="J54" s="19" t="str">
        <f>IF(I54="","",VLOOKUP(I54,Teams!$A$12:$B$29,2,FALSE))</f>
        <v/>
      </c>
      <c r="K54" s="72"/>
      <c r="L54" s="64"/>
      <c r="M54" s="10" t="str">
        <f t="shared" si="13"/>
        <v/>
      </c>
    </row>
    <row r="55" spans="1:13">
      <c r="A55" s="10">
        <v>5</v>
      </c>
      <c r="B55" s="64"/>
      <c r="C55" s="19" t="str">
        <f>IF(B55="","",VLOOKUP(B55,Teams!$A$12:$B$29,2,FALSE))</f>
        <v/>
      </c>
      <c r="D55" s="72"/>
      <c r="E55" s="64"/>
      <c r="F55" s="10" t="str">
        <f t="shared" si="12"/>
        <v/>
      </c>
      <c r="H55" s="10">
        <v>5</v>
      </c>
      <c r="I55" s="64"/>
      <c r="J55" s="19" t="str">
        <f>IF(I55="","",VLOOKUP(I55,Teams!$A$12:$B$29,2,FALSE))</f>
        <v/>
      </c>
      <c r="K55" s="72"/>
      <c r="L55" s="64"/>
      <c r="M55" s="10" t="str">
        <f t="shared" si="13"/>
        <v/>
      </c>
    </row>
    <row r="56" spans="1:13" s="17" customFormat="1">
      <c r="A56" s="10">
        <v>6</v>
      </c>
      <c r="B56" s="64"/>
      <c r="C56" s="19" t="str">
        <f>IF(B56="","",VLOOKUP(B56,Teams!$A$12:$B$29,2,FALSE))</f>
        <v/>
      </c>
      <c r="D56" s="72"/>
      <c r="E56" s="64"/>
      <c r="F56" s="10" t="str">
        <f t="shared" si="12"/>
        <v/>
      </c>
      <c r="G56" s="2"/>
      <c r="H56" s="10">
        <v>6</v>
      </c>
      <c r="I56" s="64"/>
      <c r="J56" s="19" t="str">
        <f>IF(I56="","",VLOOKUP(I56,Teams!$A$12:$B$29,2,FALSE))</f>
        <v/>
      </c>
      <c r="K56" s="72"/>
      <c r="L56" s="64"/>
      <c r="M56" s="10" t="str">
        <f t="shared" si="13"/>
        <v/>
      </c>
    </row>
    <row r="57" spans="1:13" s="1" customFormat="1">
      <c r="A57" s="10">
        <v>7</v>
      </c>
      <c r="B57" s="64"/>
      <c r="C57" s="19" t="str">
        <f>IF(B57="","",VLOOKUP(B57,Teams!$A$12:$B$29,2,FALSE))</f>
        <v/>
      </c>
      <c r="D57" s="72"/>
      <c r="E57" s="64"/>
      <c r="F57" s="10" t="str">
        <f t="shared" si="12"/>
        <v/>
      </c>
      <c r="G57" s="2"/>
      <c r="H57" s="10">
        <v>7</v>
      </c>
      <c r="I57" s="64"/>
      <c r="J57" s="19" t="str">
        <f>IF(I57="","",VLOOKUP(I57,Teams!$A$12:$B$29,2,FALSE))</f>
        <v/>
      </c>
      <c r="K57" s="72"/>
      <c r="L57" s="64"/>
      <c r="M57" s="10" t="str">
        <f t="shared" si="13"/>
        <v/>
      </c>
    </row>
    <row r="58" spans="1:13">
      <c r="A58" s="10">
        <v>8</v>
      </c>
      <c r="B58" s="64"/>
      <c r="C58" s="19" t="str">
        <f>IF(B58="","",VLOOKUP(B58,Teams!$A$12:$B$29,2,FALSE))</f>
        <v/>
      </c>
      <c r="D58" s="72"/>
      <c r="E58" s="64"/>
      <c r="F58" s="10" t="str">
        <f t="shared" si="12"/>
        <v/>
      </c>
      <c r="H58" s="10">
        <v>8</v>
      </c>
      <c r="I58" s="64"/>
      <c r="J58" s="19" t="str">
        <f>IF(I58="","",VLOOKUP(I58,Teams!$A$12:$B$29,2,FALSE))</f>
        <v/>
      </c>
      <c r="K58" s="72"/>
      <c r="L58" s="64"/>
      <c r="M58" s="10" t="str">
        <f t="shared" si="13"/>
        <v/>
      </c>
    </row>
    <row r="59" spans="1:13">
      <c r="A59" s="10">
        <v>9</v>
      </c>
      <c r="B59" s="64"/>
      <c r="C59" s="19" t="str">
        <f>IF(B59="","",VLOOKUP(B59,Teams!$A$12:$B$29,2,FALSE))</f>
        <v/>
      </c>
      <c r="D59" s="72"/>
      <c r="E59" s="64"/>
      <c r="F59" s="10" t="str">
        <f t="shared" si="12"/>
        <v/>
      </c>
      <c r="H59" s="10">
        <v>9</v>
      </c>
      <c r="I59" s="64"/>
      <c r="J59" s="19" t="str">
        <f>IF(I59="","",VLOOKUP(I59,Teams!$A$12:$B$29,2,FALSE))</f>
        <v/>
      </c>
      <c r="K59" s="72"/>
      <c r="L59" s="64"/>
      <c r="M59" s="10" t="str">
        <f t="shared" si="13"/>
        <v/>
      </c>
    </row>
    <row r="60" spans="1:13">
      <c r="A60" s="15"/>
      <c r="B60" s="85"/>
      <c r="C60" s="16"/>
      <c r="D60" s="89"/>
      <c r="E60" s="85"/>
      <c r="F60" s="15"/>
      <c r="G60" s="17"/>
      <c r="H60" s="15"/>
      <c r="I60" s="85"/>
      <c r="J60" s="16"/>
      <c r="K60" s="89"/>
      <c r="L60" s="85"/>
      <c r="M60" s="15"/>
    </row>
    <row r="61" spans="1:13">
      <c r="A61" s="13"/>
      <c r="B61" s="63"/>
      <c r="C61" s="14"/>
      <c r="D61" s="88"/>
      <c r="E61" s="63"/>
      <c r="F61" s="13"/>
      <c r="G61" s="1"/>
      <c r="H61" s="13"/>
      <c r="I61" s="63"/>
      <c r="J61" s="14"/>
      <c r="K61" s="88"/>
      <c r="L61" s="63"/>
      <c r="M61" s="13"/>
    </row>
    <row r="62" spans="1:13">
      <c r="A62" s="10">
        <v>1</v>
      </c>
      <c r="B62" s="64"/>
      <c r="C62" s="19" t="str">
        <f>IF(B62="","",VLOOKUP(B62,Teams!$A$12:$B$29,2,FALSE))</f>
        <v/>
      </c>
      <c r="D62" s="72"/>
      <c r="E62" s="64"/>
      <c r="F62" s="10" t="str">
        <f>IF(B62="","",9-A62)</f>
        <v/>
      </c>
      <c r="H62" s="10">
        <v>1</v>
      </c>
      <c r="I62" s="64"/>
      <c r="J62" s="19" t="str">
        <f>IF(I62="","",VLOOKUP(I62,Teams!$A$12:$B$29,2,FALSE))</f>
        <v/>
      </c>
      <c r="K62" s="72"/>
      <c r="L62" s="64"/>
      <c r="M62" s="10" t="str">
        <f>IF(I62="","",9-H62)</f>
        <v/>
      </c>
    </row>
    <row r="63" spans="1:13">
      <c r="A63" s="10">
        <v>2</v>
      </c>
      <c r="B63" s="64"/>
      <c r="C63" s="19" t="str">
        <f>IF(B63="","",VLOOKUP(B63,Teams!$A$12:$B$29,2,FALSE))</f>
        <v/>
      </c>
      <c r="D63" s="72"/>
      <c r="E63" s="64"/>
      <c r="F63" s="10" t="str">
        <f t="shared" ref="F63:F70" si="14">IF(B63="","",9-A63)</f>
        <v/>
      </c>
      <c r="H63" s="10">
        <v>2</v>
      </c>
      <c r="I63" s="64"/>
      <c r="J63" s="19" t="str">
        <f>IF(I63="","",VLOOKUP(I63,Teams!$A$12:$B$29,2,FALSE))</f>
        <v/>
      </c>
      <c r="K63" s="72"/>
      <c r="L63" s="64"/>
      <c r="M63" s="10" t="str">
        <f t="shared" ref="M63:M70" si="15">IF(I63="","",9-H63)</f>
        <v/>
      </c>
    </row>
    <row r="64" spans="1:13">
      <c r="A64" s="10">
        <v>3</v>
      </c>
      <c r="B64" s="64"/>
      <c r="C64" s="19" t="str">
        <f>IF(B64="","",VLOOKUP(B64,Teams!$A$12:$B$29,2,FALSE))</f>
        <v/>
      </c>
      <c r="D64" s="72"/>
      <c r="E64" s="64"/>
      <c r="F64" s="10" t="str">
        <f t="shared" si="14"/>
        <v/>
      </c>
      <c r="H64" s="10">
        <v>3</v>
      </c>
      <c r="I64" s="64"/>
      <c r="J64" s="19" t="str">
        <f>IF(I64="","",VLOOKUP(I64,Teams!$A$12:$B$29,2,FALSE))</f>
        <v/>
      </c>
      <c r="K64" s="72"/>
      <c r="L64" s="64"/>
      <c r="M64" s="10" t="str">
        <f t="shared" si="15"/>
        <v/>
      </c>
    </row>
    <row r="65" spans="1:13">
      <c r="A65" s="10">
        <v>4</v>
      </c>
      <c r="B65" s="64"/>
      <c r="C65" s="19" t="str">
        <f>IF(B65="","",VLOOKUP(B65,Teams!$A$12:$B$29,2,FALSE))</f>
        <v/>
      </c>
      <c r="D65" s="72"/>
      <c r="E65" s="64"/>
      <c r="F65" s="10" t="str">
        <f t="shared" si="14"/>
        <v/>
      </c>
      <c r="H65" s="10">
        <v>4</v>
      </c>
      <c r="I65" s="64"/>
      <c r="J65" s="19" t="str">
        <f>IF(I65="","",VLOOKUP(I65,Teams!$A$12:$B$29,2,FALSE))</f>
        <v/>
      </c>
      <c r="K65" s="72"/>
      <c r="L65" s="64"/>
      <c r="M65" s="10" t="str">
        <f t="shared" si="15"/>
        <v/>
      </c>
    </row>
    <row r="66" spans="1:13" s="17" customFormat="1">
      <c r="A66" s="10">
        <v>5</v>
      </c>
      <c r="B66" s="64"/>
      <c r="C66" s="19" t="str">
        <f>IF(B66="","",VLOOKUP(B66,Teams!$A$12:$B$29,2,FALSE))</f>
        <v/>
      </c>
      <c r="D66" s="72"/>
      <c r="E66" s="64"/>
      <c r="F66" s="10" t="str">
        <f t="shared" si="14"/>
        <v/>
      </c>
      <c r="G66" s="2"/>
      <c r="H66" s="10">
        <v>5</v>
      </c>
      <c r="I66" s="64"/>
      <c r="J66" s="19" t="str">
        <f>IF(I66="","",VLOOKUP(I66,Teams!$A$12:$B$29,2,FALSE))</f>
        <v/>
      </c>
      <c r="K66" s="72"/>
      <c r="L66" s="64"/>
      <c r="M66" s="10" t="str">
        <f t="shared" si="15"/>
        <v/>
      </c>
    </row>
    <row r="67" spans="1:13" s="1" customFormat="1">
      <c r="A67" s="10">
        <v>6</v>
      </c>
      <c r="B67" s="64"/>
      <c r="C67" s="19" t="str">
        <f>IF(B67="","",VLOOKUP(B67,Teams!$A$12:$B$29,2,FALSE))</f>
        <v/>
      </c>
      <c r="D67" s="72"/>
      <c r="E67" s="64"/>
      <c r="F67" s="10" t="str">
        <f t="shared" si="14"/>
        <v/>
      </c>
      <c r="G67" s="2"/>
      <c r="H67" s="10">
        <v>6</v>
      </c>
      <c r="I67" s="64"/>
      <c r="J67" s="19" t="str">
        <f>IF(I67="","",VLOOKUP(I67,Teams!$A$12:$B$29,2,FALSE))</f>
        <v/>
      </c>
      <c r="K67" s="72"/>
      <c r="L67" s="64"/>
      <c r="M67" s="10" t="str">
        <f t="shared" si="15"/>
        <v/>
      </c>
    </row>
    <row r="68" spans="1:13">
      <c r="A68" s="10">
        <v>7</v>
      </c>
      <c r="B68" s="64"/>
      <c r="C68" s="19" t="str">
        <f>IF(B68="","",VLOOKUP(B68,Teams!$A$12:$B$29,2,FALSE))</f>
        <v/>
      </c>
      <c r="D68" s="72"/>
      <c r="E68" s="64"/>
      <c r="F68" s="10" t="str">
        <f t="shared" si="14"/>
        <v/>
      </c>
      <c r="H68" s="10">
        <v>7</v>
      </c>
      <c r="I68" s="64"/>
      <c r="J68" s="19" t="str">
        <f>IF(I68="","",VLOOKUP(I68,Teams!$A$12:$B$29,2,FALSE))</f>
        <v/>
      </c>
      <c r="K68" s="72"/>
      <c r="L68" s="64"/>
      <c r="M68" s="10" t="str">
        <f t="shared" si="15"/>
        <v/>
      </c>
    </row>
    <row r="69" spans="1:13">
      <c r="A69" s="10">
        <v>8</v>
      </c>
      <c r="B69" s="64"/>
      <c r="C69" s="19" t="str">
        <f>IF(B69="","",VLOOKUP(B69,Teams!$A$12:$B$29,2,FALSE))</f>
        <v/>
      </c>
      <c r="D69" s="72"/>
      <c r="E69" s="64"/>
      <c r="F69" s="10" t="str">
        <f t="shared" si="14"/>
        <v/>
      </c>
      <c r="H69" s="10">
        <v>8</v>
      </c>
      <c r="I69" s="64"/>
      <c r="J69" s="19" t="str">
        <f>IF(I69="","",VLOOKUP(I69,Teams!$A$12:$B$29,2,FALSE))</f>
        <v/>
      </c>
      <c r="K69" s="72"/>
      <c r="L69" s="64"/>
      <c r="M69" s="10" t="str">
        <f t="shared" si="15"/>
        <v/>
      </c>
    </row>
    <row r="70" spans="1:13">
      <c r="A70" s="10">
        <v>9</v>
      </c>
      <c r="B70" s="64"/>
      <c r="C70" s="19" t="str">
        <f>IF(B70="","",VLOOKUP(B70,Teams!$A$12:$B$29,2,FALSE))</f>
        <v/>
      </c>
      <c r="D70" s="72"/>
      <c r="E70" s="64"/>
      <c r="F70" s="10" t="str">
        <f t="shared" si="14"/>
        <v/>
      </c>
      <c r="H70" s="10">
        <v>9</v>
      </c>
      <c r="I70" s="64"/>
      <c r="J70" s="19" t="str">
        <f>IF(I70="","",VLOOKUP(I70,Teams!$A$12:$B$29,2,FALSE))</f>
        <v/>
      </c>
      <c r="K70" s="72"/>
      <c r="L70" s="64"/>
      <c r="M70" s="10" t="str">
        <f t="shared" si="15"/>
        <v/>
      </c>
    </row>
    <row r="71" spans="1:13">
      <c r="A71" s="28"/>
      <c r="B71" s="86"/>
      <c r="C71" s="29"/>
      <c r="D71" s="90"/>
      <c r="E71" s="86"/>
      <c r="F71" s="28"/>
      <c r="G71" s="17"/>
      <c r="H71" s="28"/>
      <c r="I71" s="86"/>
      <c r="J71" s="29"/>
      <c r="K71" s="90"/>
      <c r="L71" s="86"/>
      <c r="M71" s="28"/>
    </row>
    <row r="72" spans="1:13">
      <c r="A72" s="55"/>
      <c r="B72" s="66"/>
      <c r="C72" s="59"/>
      <c r="D72" s="91"/>
      <c r="E72" s="66"/>
      <c r="F72" s="55"/>
      <c r="G72" s="59"/>
      <c r="H72" s="55"/>
      <c r="I72" s="66"/>
      <c r="J72" s="59"/>
      <c r="K72" s="91"/>
      <c r="L72" s="66"/>
      <c r="M72" s="55"/>
    </row>
    <row r="73" spans="1:13">
      <c r="A73" s="32"/>
      <c r="B73" s="65"/>
      <c r="C73" s="49"/>
      <c r="D73" s="76"/>
      <c r="E73" s="65"/>
      <c r="F73" s="32"/>
      <c r="G73" s="17"/>
      <c r="H73" s="32"/>
      <c r="I73" s="65"/>
      <c r="J73" s="49"/>
      <c r="K73" s="76"/>
      <c r="L73" s="65"/>
      <c r="M73" s="32"/>
    </row>
    <row r="74" spans="1:13">
      <c r="A74" s="32"/>
      <c r="B74" s="65"/>
      <c r="C74" s="49"/>
      <c r="D74" s="76"/>
      <c r="E74" s="65"/>
      <c r="F74" s="32"/>
      <c r="G74" s="17"/>
      <c r="H74" s="32"/>
      <c r="I74" s="65"/>
      <c r="J74" s="49"/>
      <c r="K74" s="76"/>
      <c r="L74" s="65"/>
      <c r="M74" s="32"/>
    </row>
    <row r="75" spans="1:13">
      <c r="A75" s="32"/>
      <c r="B75" s="65"/>
      <c r="C75" s="49"/>
      <c r="D75" s="76"/>
      <c r="E75" s="65"/>
      <c r="F75" s="32"/>
      <c r="G75" s="17"/>
      <c r="H75" s="32"/>
      <c r="I75" s="65"/>
      <c r="J75" s="49"/>
      <c r="K75" s="76"/>
      <c r="L75" s="65"/>
      <c r="M75" s="32"/>
    </row>
    <row r="76" spans="1:13" s="17" customFormat="1">
      <c r="A76" s="32"/>
      <c r="B76" s="65"/>
      <c r="C76" s="49"/>
      <c r="D76" s="76"/>
      <c r="E76" s="65"/>
      <c r="F76" s="32"/>
      <c r="H76" s="32"/>
      <c r="I76" s="65"/>
      <c r="J76" s="49"/>
      <c r="K76" s="76"/>
      <c r="L76" s="65"/>
      <c r="M76" s="32"/>
    </row>
    <row r="77" spans="1:13" s="1" customFormat="1">
      <c r="A77" s="32"/>
      <c r="B77" s="65"/>
      <c r="C77" s="49"/>
      <c r="D77" s="76"/>
      <c r="E77" s="65"/>
      <c r="F77" s="32"/>
      <c r="G77" s="17"/>
      <c r="H77" s="32"/>
      <c r="I77" s="65"/>
      <c r="J77" s="49"/>
      <c r="K77" s="76"/>
      <c r="L77" s="65"/>
      <c r="M77" s="32"/>
    </row>
    <row r="78" spans="1:13">
      <c r="A78" s="32"/>
      <c r="B78" s="65"/>
      <c r="C78" s="49"/>
      <c r="D78" s="76"/>
      <c r="E78" s="65"/>
      <c r="F78" s="32"/>
      <c r="G78" s="17"/>
      <c r="H78" s="32"/>
      <c r="I78" s="65"/>
      <c r="J78" s="49"/>
      <c r="K78" s="76"/>
      <c r="L78" s="65"/>
      <c r="M78" s="32"/>
    </row>
    <row r="79" spans="1:13">
      <c r="A79" s="32"/>
      <c r="B79" s="65"/>
      <c r="C79" s="49"/>
      <c r="D79" s="76"/>
      <c r="E79" s="65"/>
      <c r="F79" s="32"/>
      <c r="G79" s="17"/>
      <c r="H79" s="32"/>
      <c r="I79" s="65"/>
      <c r="J79" s="49"/>
      <c r="K79" s="76"/>
      <c r="L79" s="65"/>
      <c r="M79" s="32"/>
    </row>
    <row r="80" spans="1:13">
      <c r="A80" s="32"/>
      <c r="B80" s="65"/>
      <c r="C80" s="49"/>
      <c r="D80" s="76"/>
      <c r="E80" s="65"/>
      <c r="F80" s="32"/>
      <c r="G80" s="17"/>
      <c r="H80" s="32"/>
      <c r="I80" s="65"/>
      <c r="J80" s="49"/>
      <c r="K80" s="76"/>
      <c r="L80" s="65"/>
      <c r="M80" s="32"/>
    </row>
    <row r="81" spans="1:13">
      <c r="A81" s="32"/>
      <c r="B81" s="65"/>
      <c r="C81" s="17"/>
      <c r="D81" s="76"/>
      <c r="E81" s="65"/>
      <c r="F81" s="32"/>
      <c r="G81" s="17"/>
      <c r="H81" s="32"/>
      <c r="I81" s="65"/>
      <c r="J81" s="17"/>
      <c r="K81" s="76"/>
      <c r="L81" s="65"/>
      <c r="M81" s="32"/>
    </row>
    <row r="82" spans="1:13">
      <c r="A82" s="55"/>
      <c r="B82" s="66"/>
      <c r="C82" s="59"/>
      <c r="D82" s="91"/>
      <c r="E82" s="66"/>
      <c r="F82" s="55"/>
      <c r="G82" s="59"/>
      <c r="H82" s="55"/>
      <c r="I82" s="66"/>
      <c r="J82" s="59"/>
      <c r="K82" s="91"/>
      <c r="L82" s="66"/>
      <c r="M82" s="55"/>
    </row>
    <row r="83" spans="1:13">
      <c r="A83" s="32"/>
      <c r="B83" s="65"/>
      <c r="C83" s="49"/>
      <c r="D83" s="76"/>
      <c r="E83" s="65"/>
      <c r="F83" s="32"/>
      <c r="G83" s="17"/>
      <c r="H83" s="32"/>
      <c r="I83" s="65"/>
      <c r="J83" s="49"/>
      <c r="K83" s="76"/>
      <c r="L83" s="65"/>
      <c r="M83" s="32"/>
    </row>
    <row r="84" spans="1:13">
      <c r="A84" s="32"/>
      <c r="B84" s="65"/>
      <c r="C84" s="49"/>
      <c r="D84" s="76"/>
      <c r="E84" s="65"/>
      <c r="F84" s="32"/>
      <c r="G84" s="17"/>
      <c r="H84" s="32"/>
      <c r="I84" s="65"/>
      <c r="J84" s="49"/>
      <c r="K84" s="76"/>
      <c r="L84" s="65"/>
      <c r="M84" s="32"/>
    </row>
    <row r="85" spans="1:13">
      <c r="A85" s="32"/>
      <c r="B85" s="65"/>
      <c r="C85" s="49"/>
      <c r="D85" s="76"/>
      <c r="E85" s="65"/>
      <c r="F85" s="32"/>
      <c r="G85" s="17"/>
      <c r="H85" s="32"/>
      <c r="I85" s="65"/>
      <c r="J85" s="49"/>
      <c r="K85" s="76"/>
      <c r="L85" s="65"/>
      <c r="M85" s="32"/>
    </row>
    <row r="86" spans="1:13" s="17" customFormat="1">
      <c r="A86" s="32"/>
      <c r="B86" s="65"/>
      <c r="C86" s="49"/>
      <c r="D86" s="76"/>
      <c r="E86" s="65"/>
      <c r="F86" s="32"/>
      <c r="H86" s="32"/>
      <c r="I86" s="65"/>
      <c r="J86" s="49"/>
      <c r="K86" s="76"/>
      <c r="L86" s="65"/>
      <c r="M86" s="32"/>
    </row>
    <row r="87" spans="1:13" s="1" customFormat="1">
      <c r="A87" s="32"/>
      <c r="B87" s="65"/>
      <c r="C87" s="49"/>
      <c r="D87" s="76"/>
      <c r="E87" s="65"/>
      <c r="F87" s="32"/>
      <c r="G87" s="17"/>
      <c r="H87" s="32"/>
      <c r="I87" s="65"/>
      <c r="J87" s="49"/>
      <c r="K87" s="76"/>
      <c r="L87" s="65"/>
      <c r="M87" s="32"/>
    </row>
    <row r="88" spans="1:13">
      <c r="A88" s="32"/>
      <c r="B88" s="65"/>
      <c r="C88" s="49"/>
      <c r="D88" s="76"/>
      <c r="E88" s="65"/>
      <c r="F88" s="32"/>
      <c r="G88" s="17"/>
      <c r="H88" s="32"/>
      <c r="I88" s="65"/>
      <c r="J88" s="49"/>
      <c r="K88" s="76"/>
      <c r="L88" s="65"/>
      <c r="M88" s="32"/>
    </row>
    <row r="89" spans="1:13">
      <c r="A89" s="32"/>
      <c r="B89" s="65"/>
      <c r="C89" s="49"/>
      <c r="D89" s="76"/>
      <c r="E89" s="65"/>
      <c r="F89" s="32"/>
      <c r="G89" s="17"/>
      <c r="H89" s="32"/>
      <c r="I89" s="65"/>
      <c r="J89" s="49"/>
      <c r="K89" s="76"/>
      <c r="L89" s="65"/>
      <c r="M89" s="32"/>
    </row>
    <row r="90" spans="1:13">
      <c r="A90" s="32"/>
      <c r="B90" s="65"/>
      <c r="C90" s="49"/>
      <c r="D90" s="76"/>
      <c r="E90" s="65"/>
      <c r="F90" s="32"/>
      <c r="G90" s="17"/>
      <c r="H90" s="32"/>
      <c r="I90" s="65"/>
      <c r="J90" s="49"/>
      <c r="K90" s="76"/>
      <c r="L90" s="65"/>
      <c r="M90" s="32"/>
    </row>
    <row r="91" spans="1:13">
      <c r="A91" s="32"/>
      <c r="B91" s="65"/>
      <c r="C91" s="17"/>
      <c r="D91" s="76"/>
      <c r="E91" s="65"/>
      <c r="F91" s="32"/>
      <c r="G91" s="17"/>
      <c r="H91" s="32"/>
      <c r="I91" s="65"/>
      <c r="J91" s="17"/>
      <c r="K91" s="76"/>
      <c r="L91" s="65"/>
      <c r="M91" s="32"/>
    </row>
    <row r="92" spans="1:13">
      <c r="A92" s="55"/>
      <c r="B92" s="66"/>
      <c r="C92" s="59"/>
      <c r="D92" s="91"/>
      <c r="E92" s="66"/>
      <c r="F92" s="55"/>
      <c r="G92" s="59"/>
      <c r="H92" s="55"/>
      <c r="I92" s="66"/>
      <c r="J92" s="59"/>
      <c r="K92" s="91"/>
      <c r="L92" s="66"/>
      <c r="M92" s="55"/>
    </row>
    <row r="93" spans="1:13">
      <c r="A93" s="32"/>
      <c r="B93" s="65"/>
      <c r="C93" s="49"/>
      <c r="D93" s="76"/>
      <c r="E93" s="65"/>
      <c r="F93" s="32"/>
      <c r="G93" s="17"/>
      <c r="H93" s="32"/>
      <c r="I93" s="65"/>
      <c r="J93" s="49"/>
      <c r="K93" s="76"/>
      <c r="L93" s="65"/>
      <c r="M93" s="32"/>
    </row>
    <row r="94" spans="1:13">
      <c r="A94" s="32"/>
      <c r="B94" s="65"/>
      <c r="C94" s="49"/>
      <c r="D94" s="76"/>
      <c r="E94" s="65"/>
      <c r="F94" s="32"/>
      <c r="G94" s="17"/>
      <c r="H94" s="32"/>
      <c r="I94" s="65"/>
      <c r="J94" s="49"/>
      <c r="K94" s="76"/>
      <c r="L94" s="65"/>
      <c r="M94" s="32"/>
    </row>
    <row r="95" spans="1:13">
      <c r="A95" s="32"/>
      <c r="B95" s="65"/>
      <c r="C95" s="49"/>
      <c r="D95" s="76"/>
      <c r="E95" s="65"/>
      <c r="F95" s="32"/>
      <c r="G95" s="17"/>
      <c r="H95" s="32"/>
      <c r="I95" s="65"/>
      <c r="J95" s="49"/>
      <c r="K95" s="76"/>
      <c r="L95" s="65"/>
      <c r="M95" s="32"/>
    </row>
    <row r="96" spans="1:13" s="17" customFormat="1">
      <c r="A96" s="32"/>
      <c r="B96" s="65"/>
      <c r="C96" s="49"/>
      <c r="D96" s="76"/>
      <c r="E96" s="65"/>
      <c r="F96" s="32"/>
      <c r="H96" s="32"/>
      <c r="I96" s="65"/>
      <c r="J96" s="49"/>
      <c r="K96" s="76"/>
      <c r="L96" s="65"/>
      <c r="M96" s="32"/>
    </row>
    <row r="97" spans="1:13" s="1" customFormat="1">
      <c r="A97" s="32"/>
      <c r="B97" s="65"/>
      <c r="C97" s="49"/>
      <c r="D97" s="76"/>
      <c r="E97" s="65"/>
      <c r="F97" s="32"/>
      <c r="G97" s="17"/>
      <c r="H97" s="32"/>
      <c r="I97" s="65"/>
      <c r="J97" s="49"/>
      <c r="K97" s="76"/>
      <c r="L97" s="65"/>
      <c r="M97" s="32"/>
    </row>
    <row r="98" spans="1:13">
      <c r="A98" s="32"/>
      <c r="B98" s="65"/>
      <c r="C98" s="49"/>
      <c r="D98" s="76"/>
      <c r="E98" s="65"/>
      <c r="F98" s="32"/>
      <c r="G98" s="17"/>
      <c r="H98" s="32"/>
      <c r="I98" s="65"/>
      <c r="J98" s="49"/>
      <c r="K98" s="76"/>
      <c r="L98" s="65"/>
      <c r="M98" s="32"/>
    </row>
    <row r="99" spans="1:13">
      <c r="A99" s="32"/>
      <c r="B99" s="65"/>
      <c r="C99" s="49"/>
      <c r="D99" s="76"/>
      <c r="E99" s="65"/>
      <c r="F99" s="32"/>
      <c r="G99" s="17"/>
      <c r="H99" s="32"/>
      <c r="I99" s="65"/>
      <c r="J99" s="49"/>
      <c r="K99" s="76"/>
      <c r="L99" s="65"/>
      <c r="M99" s="32"/>
    </row>
    <row r="100" spans="1:13">
      <c r="A100" s="32"/>
      <c r="B100" s="65"/>
      <c r="C100" s="49"/>
      <c r="D100" s="76"/>
      <c r="E100" s="65"/>
      <c r="F100" s="32"/>
      <c r="G100" s="17"/>
      <c r="H100" s="32"/>
      <c r="I100" s="65"/>
      <c r="J100" s="49"/>
      <c r="K100" s="76"/>
      <c r="L100" s="65"/>
      <c r="M100" s="32"/>
    </row>
    <row r="101" spans="1:13">
      <c r="A101" s="32"/>
      <c r="B101" s="65"/>
      <c r="C101" s="17"/>
      <c r="D101" s="76"/>
      <c r="E101" s="65"/>
      <c r="F101" s="32"/>
      <c r="G101" s="17"/>
      <c r="H101" s="32"/>
      <c r="I101" s="65"/>
      <c r="J101" s="17"/>
      <c r="K101" s="76"/>
      <c r="L101" s="65"/>
      <c r="M101" s="32"/>
    </row>
    <row r="102" spans="1:13">
      <c r="A102" s="55"/>
      <c r="B102" s="66"/>
      <c r="C102" s="59"/>
      <c r="D102" s="91"/>
      <c r="E102" s="66"/>
      <c r="F102" s="55"/>
      <c r="G102" s="59"/>
      <c r="H102" s="55"/>
      <c r="I102" s="66"/>
      <c r="J102" s="59"/>
      <c r="K102" s="91"/>
      <c r="L102" s="66"/>
      <c r="M102" s="55"/>
    </row>
    <row r="103" spans="1:13">
      <c r="A103" s="32"/>
      <c r="B103" s="65"/>
      <c r="C103" s="49"/>
      <c r="D103" s="76"/>
      <c r="E103" s="65"/>
      <c r="F103" s="32"/>
      <c r="G103" s="17"/>
      <c r="H103" s="32"/>
      <c r="I103" s="65"/>
      <c r="J103" s="49"/>
      <c r="K103" s="76"/>
      <c r="L103" s="65"/>
      <c r="M103" s="32"/>
    </row>
    <row r="104" spans="1:13">
      <c r="A104" s="32"/>
      <c r="B104" s="65"/>
      <c r="C104" s="49"/>
      <c r="D104" s="76"/>
      <c r="E104" s="65"/>
      <c r="F104" s="32"/>
      <c r="G104" s="17"/>
      <c r="H104" s="32"/>
      <c r="I104" s="65"/>
      <c r="J104" s="49"/>
      <c r="K104" s="76"/>
      <c r="L104" s="65"/>
      <c r="M104" s="32"/>
    </row>
    <row r="105" spans="1:13">
      <c r="A105" s="32"/>
      <c r="B105" s="65"/>
      <c r="C105" s="49"/>
      <c r="D105" s="76"/>
      <c r="E105" s="65"/>
      <c r="F105" s="32"/>
      <c r="G105" s="17"/>
      <c r="H105" s="32"/>
      <c r="I105" s="65"/>
      <c r="J105" s="49"/>
      <c r="K105" s="76"/>
      <c r="L105" s="65"/>
      <c r="M105" s="32"/>
    </row>
    <row r="106" spans="1:13" s="17" customFormat="1">
      <c r="A106" s="32"/>
      <c r="B106" s="65"/>
      <c r="C106" s="49"/>
      <c r="D106" s="76"/>
      <c r="E106" s="65"/>
      <c r="F106" s="32"/>
      <c r="H106" s="32"/>
      <c r="I106" s="65"/>
      <c r="J106" s="49"/>
      <c r="K106" s="76"/>
      <c r="L106" s="65"/>
      <c r="M106" s="32"/>
    </row>
    <row r="107" spans="1:13" s="1" customFormat="1">
      <c r="A107" s="32"/>
      <c r="B107" s="65"/>
      <c r="C107" s="49"/>
      <c r="D107" s="76"/>
      <c r="E107" s="65"/>
      <c r="F107" s="32"/>
      <c r="G107" s="17"/>
      <c r="H107" s="32"/>
      <c r="I107" s="65"/>
      <c r="J107" s="49"/>
      <c r="K107" s="76"/>
      <c r="L107" s="65"/>
      <c r="M107" s="32"/>
    </row>
    <row r="108" spans="1:13">
      <c r="A108" s="32"/>
      <c r="B108" s="65"/>
      <c r="C108" s="49"/>
      <c r="D108" s="76"/>
      <c r="E108" s="65"/>
      <c r="F108" s="32"/>
      <c r="G108" s="17"/>
      <c r="H108" s="32"/>
      <c r="I108" s="65"/>
      <c r="J108" s="49"/>
      <c r="K108" s="76"/>
      <c r="L108" s="65"/>
      <c r="M108" s="32"/>
    </row>
    <row r="109" spans="1:13">
      <c r="A109" s="32"/>
      <c r="B109" s="65"/>
      <c r="C109" s="49"/>
      <c r="D109" s="76"/>
      <c r="E109" s="65"/>
      <c r="F109" s="32"/>
      <c r="G109" s="17"/>
      <c r="H109" s="32"/>
      <c r="I109" s="65"/>
      <c r="J109" s="49"/>
      <c r="K109" s="76"/>
      <c r="L109" s="65"/>
      <c r="M109" s="32"/>
    </row>
    <row r="110" spans="1:13">
      <c r="A110" s="32"/>
      <c r="B110" s="65"/>
      <c r="C110" s="49"/>
      <c r="D110" s="76"/>
      <c r="E110" s="65"/>
      <c r="F110" s="32"/>
      <c r="G110" s="17"/>
      <c r="H110" s="32"/>
      <c r="I110" s="65"/>
      <c r="J110" s="49"/>
      <c r="K110" s="76"/>
      <c r="L110" s="65"/>
      <c r="M110" s="32"/>
    </row>
    <row r="111" spans="1:13">
      <c r="A111" s="32"/>
      <c r="B111" s="65"/>
      <c r="C111" s="17"/>
      <c r="D111" s="76"/>
      <c r="E111" s="65"/>
      <c r="F111" s="32"/>
      <c r="G111" s="17"/>
      <c r="H111" s="32"/>
      <c r="I111" s="65"/>
      <c r="J111" s="17"/>
      <c r="K111" s="76"/>
      <c r="L111" s="65"/>
      <c r="M111" s="32"/>
    </row>
    <row r="112" spans="1:13">
      <c r="A112" s="55"/>
      <c r="B112" s="66"/>
      <c r="C112" s="59"/>
      <c r="D112" s="91"/>
      <c r="E112" s="66"/>
      <c r="F112" s="55"/>
      <c r="G112" s="59"/>
      <c r="H112" s="55"/>
      <c r="I112" s="66"/>
      <c r="J112" s="59"/>
      <c r="K112" s="91"/>
      <c r="L112" s="66"/>
      <c r="M112" s="55"/>
    </row>
    <row r="113" spans="1:13">
      <c r="A113" s="32"/>
      <c r="B113" s="65"/>
      <c r="C113" s="49"/>
      <c r="D113" s="76"/>
      <c r="E113" s="65"/>
      <c r="F113" s="32"/>
      <c r="G113" s="17"/>
      <c r="H113" s="32"/>
      <c r="I113" s="65"/>
      <c r="J113" s="49"/>
      <c r="K113" s="76"/>
      <c r="L113" s="65"/>
      <c r="M113" s="32"/>
    </row>
    <row r="114" spans="1:13">
      <c r="A114" s="32"/>
      <c r="B114" s="65"/>
      <c r="C114" s="49"/>
      <c r="D114" s="76"/>
      <c r="E114" s="65"/>
      <c r="F114" s="32"/>
      <c r="G114" s="17"/>
      <c r="H114" s="32"/>
      <c r="I114" s="65"/>
      <c r="J114" s="49"/>
      <c r="K114" s="76"/>
      <c r="L114" s="65"/>
      <c r="M114" s="32"/>
    </row>
    <row r="115" spans="1:13">
      <c r="A115" s="32"/>
      <c r="B115" s="65"/>
      <c r="C115" s="49"/>
      <c r="D115" s="76"/>
      <c r="E115" s="65"/>
      <c r="F115" s="32"/>
      <c r="G115" s="17"/>
      <c r="H115" s="32"/>
      <c r="I115" s="65"/>
      <c r="J115" s="49"/>
      <c r="K115" s="76"/>
      <c r="L115" s="65"/>
      <c r="M115" s="32"/>
    </row>
    <row r="116" spans="1:13" s="17" customFormat="1">
      <c r="A116" s="32"/>
      <c r="B116" s="65"/>
      <c r="C116" s="49"/>
      <c r="D116" s="76"/>
      <c r="E116" s="65"/>
      <c r="F116" s="32"/>
      <c r="H116" s="32"/>
      <c r="I116" s="65"/>
      <c r="J116" s="49"/>
      <c r="K116" s="76"/>
      <c r="L116" s="65"/>
      <c r="M116" s="32"/>
    </row>
    <row r="117" spans="1:13" s="1" customFormat="1">
      <c r="A117" s="32"/>
      <c r="B117" s="65"/>
      <c r="C117" s="49"/>
      <c r="D117" s="76"/>
      <c r="E117" s="65"/>
      <c r="F117" s="32"/>
      <c r="G117" s="17"/>
      <c r="H117" s="32"/>
      <c r="I117" s="65"/>
      <c r="J117" s="49"/>
      <c r="K117" s="76"/>
      <c r="L117" s="65"/>
      <c r="M117" s="32"/>
    </row>
    <row r="118" spans="1:13">
      <c r="A118" s="32"/>
      <c r="B118" s="65"/>
      <c r="C118" s="49"/>
      <c r="D118" s="76"/>
      <c r="E118" s="65"/>
      <c r="F118" s="32"/>
      <c r="G118" s="17"/>
      <c r="H118" s="32"/>
      <c r="I118" s="65"/>
      <c r="J118" s="49"/>
      <c r="K118" s="76"/>
      <c r="L118" s="65"/>
      <c r="M118" s="32"/>
    </row>
    <row r="119" spans="1:13">
      <c r="A119" s="32"/>
      <c r="B119" s="65"/>
      <c r="C119" s="49"/>
      <c r="D119" s="76"/>
      <c r="E119" s="65"/>
      <c r="F119" s="32"/>
      <c r="G119" s="17"/>
      <c r="H119" s="32"/>
      <c r="I119" s="65"/>
      <c r="J119" s="49"/>
      <c r="K119" s="76"/>
      <c r="L119" s="65"/>
      <c r="M119" s="32"/>
    </row>
    <row r="120" spans="1:13">
      <c r="A120" s="32"/>
      <c r="B120" s="65"/>
      <c r="C120" s="49"/>
      <c r="D120" s="76"/>
      <c r="E120" s="65"/>
      <c r="F120" s="32"/>
      <c r="G120" s="17"/>
      <c r="H120" s="32"/>
      <c r="I120" s="65"/>
      <c r="J120" s="49"/>
      <c r="K120" s="76"/>
      <c r="L120" s="65"/>
      <c r="M120" s="32"/>
    </row>
    <row r="121" spans="1:13">
      <c r="A121" s="32"/>
      <c r="B121" s="65"/>
      <c r="C121" s="17"/>
      <c r="D121" s="76"/>
      <c r="E121" s="65"/>
      <c r="F121" s="32"/>
      <c r="G121" s="17"/>
      <c r="H121" s="32"/>
      <c r="I121" s="65"/>
      <c r="J121" s="17"/>
      <c r="K121" s="76"/>
      <c r="L121" s="65"/>
      <c r="M121" s="32"/>
    </row>
    <row r="122" spans="1:13">
      <c r="A122" s="55"/>
      <c r="B122" s="66"/>
      <c r="C122" s="59"/>
      <c r="D122" s="91"/>
      <c r="E122" s="66"/>
      <c r="F122" s="55"/>
      <c r="G122" s="59"/>
      <c r="H122" s="55"/>
      <c r="I122" s="66"/>
      <c r="J122" s="59"/>
      <c r="K122" s="91"/>
      <c r="L122" s="66"/>
      <c r="M122" s="55"/>
    </row>
    <row r="123" spans="1:13">
      <c r="A123" s="32"/>
      <c r="B123" s="65"/>
      <c r="C123" s="49"/>
      <c r="D123" s="76"/>
      <c r="E123" s="65"/>
      <c r="F123" s="32"/>
      <c r="G123" s="17"/>
      <c r="H123" s="32"/>
      <c r="I123" s="65"/>
      <c r="J123" s="49"/>
      <c r="K123" s="76"/>
      <c r="L123" s="65"/>
      <c r="M123" s="32"/>
    </row>
    <row r="124" spans="1:13">
      <c r="A124" s="32"/>
      <c r="B124" s="65"/>
      <c r="C124" s="49"/>
      <c r="D124" s="76"/>
      <c r="E124" s="65"/>
      <c r="F124" s="32"/>
      <c r="G124" s="17"/>
      <c r="H124" s="32"/>
      <c r="I124" s="65"/>
      <c r="J124" s="49"/>
      <c r="K124" s="76"/>
      <c r="L124" s="65"/>
      <c r="M124" s="32"/>
    </row>
    <row r="125" spans="1:13">
      <c r="A125" s="32"/>
      <c r="B125" s="65"/>
      <c r="C125" s="49"/>
      <c r="D125" s="76"/>
      <c r="E125" s="65"/>
      <c r="F125" s="32"/>
      <c r="G125" s="17"/>
      <c r="H125" s="32"/>
      <c r="I125" s="65"/>
      <c r="J125" s="49"/>
      <c r="K125" s="76"/>
      <c r="L125" s="65"/>
      <c r="M125" s="32"/>
    </row>
    <row r="126" spans="1:13" s="17" customFormat="1">
      <c r="A126" s="32"/>
      <c r="B126" s="65"/>
      <c r="C126" s="49"/>
      <c r="D126" s="76"/>
      <c r="E126" s="65"/>
      <c r="F126" s="32"/>
      <c r="H126" s="32"/>
      <c r="I126" s="65"/>
      <c r="J126" s="49"/>
      <c r="K126" s="76"/>
      <c r="L126" s="65"/>
      <c r="M126" s="32"/>
    </row>
    <row r="127" spans="1:13" s="1" customFormat="1">
      <c r="A127" s="32"/>
      <c r="B127" s="65"/>
      <c r="C127" s="49"/>
      <c r="D127" s="76"/>
      <c r="E127" s="65"/>
      <c r="F127" s="32"/>
      <c r="G127" s="17"/>
      <c r="H127" s="32"/>
      <c r="I127" s="65"/>
      <c r="J127" s="49"/>
      <c r="K127" s="76"/>
      <c r="L127" s="65"/>
      <c r="M127" s="32"/>
    </row>
    <row r="128" spans="1:13">
      <c r="A128" s="32"/>
      <c r="B128" s="65"/>
      <c r="C128" s="49"/>
      <c r="D128" s="76"/>
      <c r="E128" s="65"/>
      <c r="F128" s="32"/>
      <c r="G128" s="17"/>
      <c r="H128" s="32"/>
      <c r="I128" s="65"/>
      <c r="J128" s="49"/>
      <c r="K128" s="76"/>
      <c r="L128" s="65"/>
      <c r="M128" s="32"/>
    </row>
    <row r="129" spans="1:13">
      <c r="A129" s="32"/>
      <c r="B129" s="65"/>
      <c r="C129" s="49"/>
      <c r="D129" s="76"/>
      <c r="E129" s="65"/>
      <c r="F129" s="32"/>
      <c r="G129" s="17"/>
      <c r="H129" s="32"/>
      <c r="I129" s="65"/>
      <c r="J129" s="49"/>
      <c r="K129" s="76"/>
      <c r="L129" s="65"/>
      <c r="M129" s="32"/>
    </row>
    <row r="130" spans="1:13">
      <c r="A130" s="32"/>
      <c r="B130" s="65"/>
      <c r="C130" s="49"/>
      <c r="D130" s="76"/>
      <c r="E130" s="65"/>
      <c r="F130" s="32"/>
      <c r="G130" s="17"/>
      <c r="H130" s="32"/>
      <c r="I130" s="65"/>
      <c r="J130" s="49"/>
      <c r="K130" s="76"/>
      <c r="L130" s="65"/>
      <c r="M130" s="32"/>
    </row>
    <row r="131" spans="1:13">
      <c r="A131" s="32"/>
      <c r="B131" s="65"/>
      <c r="C131" s="17"/>
      <c r="D131" s="76"/>
      <c r="E131" s="65"/>
      <c r="F131" s="32"/>
      <c r="G131" s="17"/>
      <c r="H131" s="32"/>
      <c r="I131" s="65"/>
      <c r="J131" s="17"/>
      <c r="K131" s="76"/>
      <c r="L131" s="65"/>
      <c r="M131" s="32"/>
    </row>
    <row r="132" spans="1:13">
      <c r="A132" s="55"/>
      <c r="B132" s="66"/>
      <c r="C132" s="59"/>
      <c r="D132" s="91"/>
      <c r="E132" s="66"/>
      <c r="F132" s="55"/>
      <c r="G132" s="59"/>
      <c r="H132" s="55"/>
      <c r="I132" s="66"/>
      <c r="J132" s="59"/>
      <c r="K132" s="91"/>
      <c r="L132" s="66"/>
      <c r="M132" s="55"/>
    </row>
    <row r="133" spans="1:13">
      <c r="A133" s="32"/>
      <c r="B133" s="65"/>
      <c r="C133" s="49"/>
      <c r="D133" s="76"/>
      <c r="E133" s="65"/>
      <c r="F133" s="32"/>
      <c r="G133" s="17"/>
      <c r="H133" s="32"/>
      <c r="I133" s="65"/>
      <c r="J133" s="49"/>
      <c r="K133" s="76"/>
      <c r="L133" s="65"/>
      <c r="M133" s="32"/>
    </row>
    <row r="134" spans="1:13">
      <c r="A134" s="32"/>
      <c r="B134" s="65"/>
      <c r="C134" s="49"/>
      <c r="D134" s="76"/>
      <c r="E134" s="65"/>
      <c r="F134" s="32"/>
      <c r="G134" s="17"/>
      <c r="H134" s="32"/>
      <c r="I134" s="65"/>
      <c r="J134" s="49"/>
      <c r="K134" s="76"/>
      <c r="L134" s="65"/>
      <c r="M134" s="32"/>
    </row>
    <row r="135" spans="1:13">
      <c r="A135" s="32"/>
      <c r="B135" s="65"/>
      <c r="C135" s="49"/>
      <c r="D135" s="76"/>
      <c r="E135" s="65"/>
      <c r="F135" s="32"/>
      <c r="G135" s="17"/>
      <c r="H135" s="32"/>
      <c r="I135" s="65"/>
      <c r="J135" s="49"/>
      <c r="K135" s="76"/>
      <c r="L135" s="65"/>
      <c r="M135" s="32"/>
    </row>
    <row r="136" spans="1:13" s="17" customFormat="1">
      <c r="A136" s="32"/>
      <c r="B136" s="65"/>
      <c r="C136" s="49"/>
      <c r="D136" s="76"/>
      <c r="E136" s="65"/>
      <c r="F136" s="32"/>
      <c r="H136" s="32"/>
      <c r="I136" s="65"/>
      <c r="J136" s="49"/>
      <c r="K136" s="76"/>
      <c r="L136" s="65"/>
      <c r="M136" s="32"/>
    </row>
    <row r="137" spans="1:13" s="1" customFormat="1">
      <c r="A137" s="32"/>
      <c r="B137" s="65"/>
      <c r="C137" s="49"/>
      <c r="D137" s="76"/>
      <c r="E137" s="65"/>
      <c r="F137" s="32"/>
      <c r="G137" s="17"/>
      <c r="H137" s="32"/>
      <c r="I137" s="65"/>
      <c r="J137" s="49"/>
      <c r="K137" s="76"/>
      <c r="L137" s="65"/>
      <c r="M137" s="32"/>
    </row>
    <row r="138" spans="1:13">
      <c r="A138" s="32"/>
      <c r="B138" s="65"/>
      <c r="C138" s="49"/>
      <c r="D138" s="76"/>
      <c r="E138" s="65"/>
      <c r="F138" s="32"/>
      <c r="G138" s="17"/>
      <c r="H138" s="32"/>
      <c r="I138" s="65"/>
      <c r="J138" s="49"/>
      <c r="K138" s="76"/>
      <c r="L138" s="65"/>
      <c r="M138" s="32"/>
    </row>
    <row r="139" spans="1:13">
      <c r="A139" s="32"/>
      <c r="B139" s="65"/>
      <c r="C139" s="49"/>
      <c r="D139" s="76"/>
      <c r="E139" s="65"/>
      <c r="F139" s="32"/>
      <c r="G139" s="17"/>
      <c r="H139" s="32"/>
      <c r="I139" s="65"/>
      <c r="J139" s="49"/>
      <c r="K139" s="76"/>
      <c r="L139" s="65"/>
      <c r="M139" s="32"/>
    </row>
    <row r="140" spans="1:13">
      <c r="A140" s="32"/>
      <c r="B140" s="65"/>
      <c r="C140" s="49"/>
      <c r="D140" s="76"/>
      <c r="E140" s="65"/>
      <c r="F140" s="32"/>
      <c r="G140" s="17"/>
      <c r="H140" s="32"/>
      <c r="I140" s="65"/>
      <c r="J140" s="49"/>
      <c r="K140" s="76"/>
      <c r="L140" s="65"/>
      <c r="M140" s="32"/>
    </row>
    <row r="141" spans="1:13">
      <c r="A141" s="32"/>
      <c r="B141" s="65"/>
      <c r="C141" s="17"/>
      <c r="D141" s="76"/>
      <c r="E141" s="65"/>
      <c r="F141" s="32"/>
      <c r="G141" s="17"/>
      <c r="H141" s="32"/>
      <c r="I141" s="65"/>
      <c r="J141" s="17"/>
      <c r="K141" s="76"/>
      <c r="L141" s="65"/>
      <c r="M141" s="32"/>
    </row>
    <row r="142" spans="1:13">
      <c r="A142" s="55"/>
      <c r="B142" s="66"/>
      <c r="C142" s="59"/>
      <c r="D142" s="91"/>
      <c r="E142" s="66"/>
      <c r="F142" s="55"/>
      <c r="G142" s="59"/>
      <c r="H142" s="55"/>
      <c r="I142" s="66"/>
      <c r="J142" s="59"/>
      <c r="K142" s="91"/>
      <c r="L142" s="66"/>
      <c r="M142" s="55"/>
    </row>
    <row r="143" spans="1:13">
      <c r="A143" s="32"/>
      <c r="B143" s="65"/>
      <c r="C143" s="49"/>
      <c r="D143" s="76"/>
      <c r="E143" s="65"/>
      <c r="F143" s="32"/>
      <c r="G143" s="17"/>
      <c r="H143" s="32"/>
      <c r="I143" s="65"/>
      <c r="J143" s="49"/>
      <c r="K143" s="76"/>
      <c r="L143" s="65"/>
      <c r="M143" s="32"/>
    </row>
    <row r="144" spans="1:13">
      <c r="A144" s="32"/>
      <c r="B144" s="65"/>
      <c r="C144" s="49"/>
      <c r="D144" s="76"/>
      <c r="E144" s="65"/>
      <c r="F144" s="32"/>
      <c r="G144" s="17"/>
      <c r="H144" s="32"/>
      <c r="I144" s="65"/>
      <c r="J144" s="49"/>
      <c r="K144" s="76"/>
      <c r="L144" s="65"/>
      <c r="M144" s="32"/>
    </row>
    <row r="145" spans="1:13">
      <c r="A145" s="32"/>
      <c r="B145" s="65"/>
      <c r="C145" s="49"/>
      <c r="D145" s="76"/>
      <c r="E145" s="65"/>
      <c r="F145" s="32"/>
      <c r="G145" s="17"/>
      <c r="H145" s="32"/>
      <c r="I145" s="65"/>
      <c r="J145" s="49"/>
      <c r="K145" s="76"/>
      <c r="L145" s="65"/>
      <c r="M145" s="32"/>
    </row>
    <row r="146" spans="1:13" s="17" customFormat="1">
      <c r="A146" s="32"/>
      <c r="B146" s="65"/>
      <c r="C146" s="49"/>
      <c r="D146" s="76"/>
      <c r="E146" s="65"/>
      <c r="F146" s="32"/>
      <c r="H146" s="32"/>
      <c r="I146" s="65"/>
      <c r="J146" s="49"/>
      <c r="K146" s="76"/>
      <c r="L146" s="65"/>
      <c r="M146" s="32"/>
    </row>
    <row r="147" spans="1:13" s="1" customFormat="1">
      <c r="A147" s="32"/>
      <c r="B147" s="65"/>
      <c r="C147" s="49"/>
      <c r="D147" s="76"/>
      <c r="E147" s="65"/>
      <c r="F147" s="32"/>
      <c r="G147" s="17"/>
      <c r="H147" s="32"/>
      <c r="I147" s="65"/>
      <c r="J147" s="49"/>
      <c r="K147" s="76"/>
      <c r="L147" s="65"/>
      <c r="M147" s="32"/>
    </row>
    <row r="148" spans="1:13">
      <c r="A148" s="32"/>
      <c r="B148" s="65"/>
      <c r="C148" s="49"/>
      <c r="D148" s="76"/>
      <c r="E148" s="65"/>
      <c r="F148" s="32"/>
      <c r="G148" s="17"/>
      <c r="H148" s="32"/>
      <c r="I148" s="65"/>
      <c r="J148" s="49"/>
      <c r="K148" s="76"/>
      <c r="L148" s="65"/>
      <c r="M148" s="32"/>
    </row>
    <row r="149" spans="1:13">
      <c r="A149" s="32"/>
      <c r="B149" s="65"/>
      <c r="C149" s="49"/>
      <c r="D149" s="76"/>
      <c r="E149" s="65"/>
      <c r="F149" s="32"/>
      <c r="G149" s="17"/>
      <c r="H149" s="32"/>
      <c r="I149" s="65"/>
      <c r="J149" s="49"/>
      <c r="K149" s="76"/>
      <c r="L149" s="65"/>
      <c r="M149" s="32"/>
    </row>
    <row r="150" spans="1:13">
      <c r="A150" s="32"/>
      <c r="B150" s="65"/>
      <c r="C150" s="49"/>
      <c r="D150" s="76"/>
      <c r="E150" s="65"/>
      <c r="F150" s="32"/>
      <c r="G150" s="17"/>
      <c r="H150" s="32"/>
      <c r="I150" s="65"/>
      <c r="J150" s="49"/>
      <c r="K150" s="76"/>
      <c r="L150" s="65"/>
      <c r="M150" s="32"/>
    </row>
    <row r="151" spans="1:13">
      <c r="A151" s="32"/>
      <c r="B151" s="65"/>
      <c r="C151" s="17"/>
      <c r="D151" s="76"/>
      <c r="E151" s="65"/>
      <c r="F151" s="32"/>
      <c r="G151" s="17"/>
      <c r="H151" s="32"/>
      <c r="I151" s="65"/>
      <c r="J151" s="17"/>
      <c r="K151" s="76"/>
      <c r="L151" s="65"/>
      <c r="M151" s="32"/>
    </row>
    <row r="152" spans="1:13">
      <c r="A152" s="55"/>
      <c r="B152" s="66"/>
      <c r="C152" s="59"/>
      <c r="D152" s="91"/>
      <c r="E152" s="66"/>
      <c r="F152" s="55"/>
      <c r="G152" s="59"/>
      <c r="H152" s="55"/>
      <c r="I152" s="66"/>
      <c r="J152" s="59"/>
      <c r="K152" s="91"/>
      <c r="L152" s="66"/>
      <c r="M152" s="55"/>
    </row>
    <row r="153" spans="1:13">
      <c r="A153" s="32"/>
      <c r="B153" s="65"/>
      <c r="C153" s="49"/>
      <c r="D153" s="76"/>
      <c r="E153" s="65"/>
      <c r="F153" s="32"/>
      <c r="G153" s="17"/>
      <c r="H153" s="32"/>
      <c r="I153" s="65"/>
      <c r="J153" s="49"/>
      <c r="K153" s="76"/>
      <c r="L153" s="65"/>
      <c r="M153" s="32"/>
    </row>
    <row r="154" spans="1:13">
      <c r="A154" s="32"/>
      <c r="B154" s="65"/>
      <c r="C154" s="49"/>
      <c r="D154" s="76"/>
      <c r="E154" s="65"/>
      <c r="F154" s="32"/>
      <c r="G154" s="17"/>
      <c r="H154" s="32"/>
      <c r="I154" s="65"/>
      <c r="J154" s="49"/>
      <c r="K154" s="76"/>
      <c r="L154" s="65"/>
      <c r="M154" s="32"/>
    </row>
    <row r="155" spans="1:13">
      <c r="A155" s="32"/>
      <c r="B155" s="65"/>
      <c r="C155" s="49"/>
      <c r="D155" s="76"/>
      <c r="E155" s="65"/>
      <c r="F155" s="32"/>
      <c r="G155" s="17"/>
      <c r="H155" s="32"/>
      <c r="I155" s="65"/>
      <c r="J155" s="49"/>
      <c r="K155" s="76"/>
      <c r="L155" s="65"/>
      <c r="M155" s="32"/>
    </row>
    <row r="156" spans="1:13" s="17" customFormat="1">
      <c r="A156" s="32"/>
      <c r="B156" s="65"/>
      <c r="C156" s="49"/>
      <c r="D156" s="76"/>
      <c r="E156" s="65"/>
      <c r="F156" s="32"/>
      <c r="H156" s="32"/>
      <c r="I156" s="65"/>
      <c r="J156" s="49"/>
      <c r="K156" s="76"/>
      <c r="L156" s="65"/>
      <c r="M156" s="32"/>
    </row>
    <row r="157" spans="1:13" s="1" customFormat="1">
      <c r="A157" s="32"/>
      <c r="B157" s="65"/>
      <c r="C157" s="49"/>
      <c r="D157" s="76"/>
      <c r="E157" s="65"/>
      <c r="F157" s="32"/>
      <c r="G157" s="17"/>
      <c r="H157" s="32"/>
      <c r="I157" s="65"/>
      <c r="J157" s="49"/>
      <c r="K157" s="76"/>
      <c r="L157" s="65"/>
      <c r="M157" s="32"/>
    </row>
    <row r="158" spans="1:13">
      <c r="A158" s="32"/>
      <c r="B158" s="65"/>
      <c r="C158" s="49"/>
      <c r="D158" s="76"/>
      <c r="E158" s="65"/>
      <c r="F158" s="32"/>
      <c r="G158" s="17"/>
      <c r="H158" s="32"/>
      <c r="I158" s="65"/>
      <c r="J158" s="49"/>
      <c r="K158" s="76"/>
      <c r="L158" s="65"/>
      <c r="M158" s="32"/>
    </row>
    <row r="159" spans="1:13">
      <c r="A159" s="32"/>
      <c r="B159" s="65"/>
      <c r="C159" s="49"/>
      <c r="D159" s="76"/>
      <c r="E159" s="65"/>
      <c r="F159" s="32"/>
      <c r="G159" s="17"/>
      <c r="H159" s="32"/>
      <c r="I159" s="65"/>
      <c r="J159" s="49"/>
      <c r="K159" s="76"/>
      <c r="L159" s="65"/>
      <c r="M159" s="32"/>
    </row>
    <row r="160" spans="1:13">
      <c r="A160" s="32"/>
      <c r="B160" s="65"/>
      <c r="C160" s="49"/>
      <c r="D160" s="76"/>
      <c r="E160" s="65"/>
      <c r="F160" s="32"/>
      <c r="G160" s="17"/>
      <c r="H160" s="32"/>
      <c r="I160" s="65"/>
      <c r="J160" s="49"/>
      <c r="K160" s="76"/>
      <c r="L160" s="65"/>
      <c r="M160" s="32"/>
    </row>
    <row r="161" spans="1:13">
      <c r="A161" s="32"/>
      <c r="B161" s="65"/>
      <c r="C161" s="17"/>
      <c r="D161" s="76"/>
      <c r="E161" s="65"/>
      <c r="F161" s="32"/>
      <c r="G161" s="17"/>
      <c r="H161" s="32"/>
      <c r="I161" s="65"/>
      <c r="J161" s="17"/>
      <c r="K161" s="76"/>
      <c r="L161" s="65"/>
      <c r="M161" s="32"/>
    </row>
    <row r="162" spans="1:13">
      <c r="A162" s="55"/>
      <c r="B162" s="66"/>
      <c r="C162" s="59"/>
      <c r="D162" s="91"/>
      <c r="E162" s="66"/>
      <c r="F162" s="55"/>
      <c r="G162" s="59"/>
      <c r="H162" s="55"/>
      <c r="I162" s="66"/>
      <c r="J162" s="59"/>
      <c r="K162" s="91"/>
      <c r="L162" s="66"/>
      <c r="M162" s="55"/>
    </row>
    <row r="163" spans="1:13">
      <c r="A163" s="32"/>
      <c r="B163" s="65"/>
      <c r="C163" s="49"/>
      <c r="D163" s="76"/>
      <c r="E163" s="65"/>
      <c r="F163" s="32"/>
      <c r="G163" s="17"/>
      <c r="H163" s="32"/>
      <c r="I163" s="65"/>
      <c r="J163" s="49"/>
      <c r="K163" s="76"/>
      <c r="L163" s="65"/>
      <c r="M163" s="32"/>
    </row>
    <row r="164" spans="1:13">
      <c r="A164" s="32"/>
      <c r="B164" s="65"/>
      <c r="C164" s="49"/>
      <c r="D164" s="76"/>
      <c r="E164" s="65"/>
      <c r="F164" s="32"/>
      <c r="G164" s="17"/>
      <c r="H164" s="32"/>
      <c r="I164" s="65"/>
      <c r="J164" s="49"/>
      <c r="K164" s="76"/>
      <c r="L164" s="65"/>
      <c r="M164" s="32"/>
    </row>
    <row r="165" spans="1:13">
      <c r="A165" s="32"/>
      <c r="B165" s="65"/>
      <c r="C165" s="49"/>
      <c r="D165" s="76"/>
      <c r="E165" s="65"/>
      <c r="F165" s="32"/>
      <c r="G165" s="17"/>
      <c r="H165" s="32"/>
      <c r="I165" s="65"/>
      <c r="J165" s="49"/>
      <c r="K165" s="76"/>
      <c r="L165" s="65"/>
      <c r="M165" s="32"/>
    </row>
    <row r="166" spans="1:13" s="17" customFormat="1">
      <c r="A166" s="32"/>
      <c r="B166" s="65"/>
      <c r="C166" s="49"/>
      <c r="D166" s="76"/>
      <c r="E166" s="65"/>
      <c r="F166" s="32"/>
      <c r="H166" s="32"/>
      <c r="I166" s="65"/>
      <c r="J166" s="49"/>
      <c r="K166" s="76"/>
      <c r="L166" s="65"/>
      <c r="M166" s="32"/>
    </row>
    <row r="167" spans="1:13" s="1" customFormat="1">
      <c r="A167" s="32"/>
      <c r="B167" s="65"/>
      <c r="C167" s="49"/>
      <c r="D167" s="76"/>
      <c r="E167" s="65"/>
      <c r="F167" s="32"/>
      <c r="G167" s="17"/>
      <c r="H167" s="32"/>
      <c r="I167" s="65"/>
      <c r="J167" s="49"/>
      <c r="K167" s="76"/>
      <c r="L167" s="65"/>
      <c r="M167" s="32"/>
    </row>
    <row r="168" spans="1:13">
      <c r="A168" s="32"/>
      <c r="B168" s="65"/>
      <c r="C168" s="49"/>
      <c r="D168" s="76"/>
      <c r="E168" s="65"/>
      <c r="F168" s="32"/>
      <c r="G168" s="17"/>
      <c r="H168" s="32"/>
      <c r="I168" s="65"/>
      <c r="J168" s="49"/>
      <c r="K168" s="76"/>
      <c r="L168" s="65"/>
      <c r="M168" s="32"/>
    </row>
    <row r="169" spans="1:13">
      <c r="A169" s="32"/>
      <c r="B169" s="65"/>
      <c r="C169" s="49"/>
      <c r="D169" s="76"/>
      <c r="E169" s="65"/>
      <c r="F169" s="32"/>
      <c r="G169" s="17"/>
      <c r="H169" s="32"/>
      <c r="I169" s="65"/>
      <c r="J169" s="49"/>
      <c r="K169" s="76"/>
      <c r="L169" s="65"/>
      <c r="M169" s="32"/>
    </row>
    <row r="170" spans="1:13">
      <c r="A170" s="32"/>
      <c r="B170" s="65"/>
      <c r="C170" s="49"/>
      <c r="D170" s="76"/>
      <c r="E170" s="65"/>
      <c r="F170" s="32"/>
      <c r="G170" s="17"/>
      <c r="H170" s="32"/>
      <c r="I170" s="65"/>
      <c r="J170" s="49"/>
      <c r="K170" s="76"/>
      <c r="L170" s="65"/>
      <c r="M170" s="32"/>
    </row>
    <row r="171" spans="1:13">
      <c r="A171" s="32"/>
      <c r="B171" s="65"/>
      <c r="C171" s="17"/>
      <c r="D171" s="76"/>
      <c r="E171" s="65"/>
      <c r="F171" s="32"/>
      <c r="G171" s="17"/>
      <c r="H171" s="32"/>
      <c r="I171" s="65"/>
      <c r="J171" s="17"/>
      <c r="K171" s="76"/>
      <c r="L171" s="65"/>
      <c r="M171" s="32"/>
    </row>
    <row r="172" spans="1:13">
      <c r="A172" s="55"/>
      <c r="B172" s="66"/>
      <c r="C172" s="59"/>
      <c r="D172" s="91"/>
      <c r="E172" s="66"/>
      <c r="F172" s="55"/>
      <c r="G172" s="59"/>
      <c r="H172" s="55"/>
      <c r="I172" s="66"/>
      <c r="J172" s="59"/>
      <c r="K172" s="91"/>
      <c r="L172" s="66"/>
      <c r="M172" s="55"/>
    </row>
    <row r="173" spans="1:13">
      <c r="A173" s="32"/>
      <c r="B173" s="65"/>
      <c r="C173" s="49"/>
      <c r="D173" s="76"/>
      <c r="E173" s="65"/>
      <c r="F173" s="32"/>
      <c r="G173" s="17"/>
      <c r="H173" s="32"/>
      <c r="I173" s="65"/>
      <c r="J173" s="49"/>
      <c r="K173" s="76"/>
      <c r="L173" s="65"/>
      <c r="M173" s="32"/>
    </row>
    <row r="174" spans="1:13">
      <c r="A174" s="32"/>
      <c r="B174" s="65"/>
      <c r="C174" s="49"/>
      <c r="D174" s="76"/>
      <c r="E174" s="65"/>
      <c r="F174" s="32"/>
      <c r="G174" s="17"/>
      <c r="H174" s="32"/>
      <c r="I174" s="65"/>
      <c r="J174" s="49"/>
      <c r="K174" s="76"/>
      <c r="L174" s="65"/>
      <c r="M174" s="32"/>
    </row>
    <row r="175" spans="1:13">
      <c r="A175" s="32"/>
      <c r="B175" s="65"/>
      <c r="C175" s="49"/>
      <c r="D175" s="76"/>
      <c r="E175" s="65"/>
      <c r="F175" s="32"/>
      <c r="G175" s="17"/>
      <c r="H175" s="32"/>
      <c r="I175" s="65"/>
      <c r="J175" s="49"/>
      <c r="K175" s="76"/>
      <c r="L175" s="65"/>
      <c r="M175" s="32"/>
    </row>
    <row r="176" spans="1:13" s="17" customFormat="1">
      <c r="A176" s="32"/>
      <c r="B176" s="65"/>
      <c r="C176" s="49"/>
      <c r="D176" s="76"/>
      <c r="E176" s="65"/>
      <c r="F176" s="32"/>
      <c r="H176" s="32"/>
      <c r="I176" s="65"/>
      <c r="J176" s="49"/>
      <c r="K176" s="76"/>
      <c r="L176" s="65"/>
      <c r="M176" s="32"/>
    </row>
    <row r="177" spans="1:13" s="1" customFormat="1">
      <c r="A177" s="32"/>
      <c r="B177" s="65"/>
      <c r="C177" s="49"/>
      <c r="D177" s="76"/>
      <c r="E177" s="65"/>
      <c r="F177" s="32"/>
      <c r="G177" s="17"/>
      <c r="H177" s="32"/>
      <c r="I177" s="65"/>
      <c r="J177" s="49"/>
      <c r="K177" s="76"/>
      <c r="L177" s="65"/>
      <c r="M177" s="32"/>
    </row>
    <row r="178" spans="1:13">
      <c r="A178" s="32"/>
      <c r="B178" s="65"/>
      <c r="C178" s="49"/>
      <c r="D178" s="76"/>
      <c r="E178" s="65"/>
      <c r="F178" s="32"/>
      <c r="G178" s="17"/>
      <c r="H178" s="32"/>
      <c r="I178" s="65"/>
      <c r="J178" s="49"/>
      <c r="K178" s="76"/>
      <c r="L178" s="65"/>
      <c r="M178" s="32"/>
    </row>
    <row r="179" spans="1:13">
      <c r="A179" s="32"/>
      <c r="B179" s="65"/>
      <c r="C179" s="49"/>
      <c r="D179" s="76"/>
      <c r="E179" s="65"/>
      <c r="F179" s="32"/>
      <c r="G179" s="17"/>
      <c r="H179" s="32"/>
      <c r="I179" s="65"/>
      <c r="J179" s="49"/>
      <c r="K179" s="76"/>
      <c r="L179" s="65"/>
      <c r="M179" s="32"/>
    </row>
    <row r="180" spans="1:13">
      <c r="A180" s="32"/>
      <c r="B180" s="65"/>
      <c r="C180" s="49"/>
      <c r="D180" s="76"/>
      <c r="E180" s="65"/>
      <c r="F180" s="32"/>
      <c r="G180" s="17"/>
      <c r="H180" s="32"/>
      <c r="I180" s="65"/>
      <c r="J180" s="49"/>
      <c r="K180" s="76"/>
      <c r="L180" s="65"/>
      <c r="M180" s="32"/>
    </row>
    <row r="181" spans="1:13">
      <c r="A181" s="32"/>
      <c r="B181" s="65"/>
      <c r="C181" s="17"/>
      <c r="D181" s="76"/>
      <c r="E181" s="65"/>
      <c r="F181" s="32"/>
      <c r="G181" s="17"/>
      <c r="H181" s="32"/>
      <c r="I181" s="65"/>
      <c r="J181" s="17"/>
      <c r="K181" s="76"/>
      <c r="L181" s="65"/>
      <c r="M181" s="32"/>
    </row>
    <row r="182" spans="1:13">
      <c r="A182" s="55"/>
      <c r="B182" s="66"/>
      <c r="C182" s="59"/>
      <c r="D182" s="91"/>
      <c r="E182" s="66"/>
      <c r="F182" s="55"/>
      <c r="G182" s="59"/>
      <c r="H182" s="55"/>
      <c r="I182" s="66"/>
      <c r="J182" s="59"/>
      <c r="K182" s="91"/>
      <c r="L182" s="66"/>
      <c r="M182" s="55"/>
    </row>
    <row r="183" spans="1:13">
      <c r="A183" s="32"/>
      <c r="B183" s="65"/>
      <c r="C183" s="49"/>
      <c r="D183" s="76"/>
      <c r="E183" s="65"/>
      <c r="F183" s="32"/>
      <c r="G183" s="17"/>
      <c r="H183" s="32"/>
      <c r="I183" s="65"/>
      <c r="J183" s="49"/>
      <c r="K183" s="76"/>
      <c r="L183" s="65"/>
      <c r="M183" s="32"/>
    </row>
    <row r="184" spans="1:13">
      <c r="A184" s="32"/>
      <c r="B184" s="65"/>
      <c r="C184" s="49"/>
      <c r="D184" s="76"/>
      <c r="E184" s="65"/>
      <c r="F184" s="32"/>
      <c r="G184" s="17"/>
      <c r="H184" s="32"/>
      <c r="I184" s="65"/>
      <c r="J184" s="49"/>
      <c r="K184" s="76"/>
      <c r="L184" s="65"/>
      <c r="M184" s="32"/>
    </row>
    <row r="185" spans="1:13">
      <c r="A185" s="32"/>
      <c r="B185" s="65"/>
      <c r="C185" s="49"/>
      <c r="D185" s="76"/>
      <c r="E185" s="65"/>
      <c r="F185" s="32"/>
      <c r="G185" s="17"/>
      <c r="H185" s="32"/>
      <c r="I185" s="65"/>
      <c r="J185" s="49"/>
      <c r="K185" s="76"/>
      <c r="L185" s="65"/>
      <c r="M185" s="32"/>
    </row>
    <row r="186" spans="1:13" s="17" customFormat="1">
      <c r="A186" s="32"/>
      <c r="B186" s="65"/>
      <c r="C186" s="49"/>
      <c r="D186" s="76"/>
      <c r="E186" s="65"/>
      <c r="F186" s="32"/>
      <c r="H186" s="32"/>
      <c r="I186" s="65"/>
      <c r="J186" s="49"/>
      <c r="K186" s="76"/>
      <c r="L186" s="65"/>
      <c r="M186" s="32"/>
    </row>
    <row r="187" spans="1:13" s="1" customFormat="1">
      <c r="A187" s="32"/>
      <c r="B187" s="65"/>
      <c r="C187" s="49"/>
      <c r="D187" s="76"/>
      <c r="E187" s="65"/>
      <c r="F187" s="32"/>
      <c r="G187" s="17"/>
      <c r="H187" s="32"/>
      <c r="I187" s="65"/>
      <c r="J187" s="49"/>
      <c r="K187" s="76"/>
      <c r="L187" s="65"/>
      <c r="M187" s="32"/>
    </row>
    <row r="188" spans="1:13">
      <c r="A188" s="32"/>
      <c r="B188" s="65"/>
      <c r="C188" s="49"/>
      <c r="D188" s="76"/>
      <c r="E188" s="65"/>
      <c r="F188" s="32"/>
      <c r="G188" s="17"/>
      <c r="H188" s="32"/>
      <c r="I188" s="65"/>
      <c r="J188" s="49"/>
      <c r="K188" s="76"/>
      <c r="L188" s="65"/>
      <c r="M188" s="32"/>
    </row>
    <row r="189" spans="1:13">
      <c r="A189" s="32"/>
      <c r="B189" s="65"/>
      <c r="C189" s="49"/>
      <c r="D189" s="76"/>
      <c r="E189" s="65"/>
      <c r="F189" s="32"/>
      <c r="G189" s="17"/>
      <c r="H189" s="32"/>
      <c r="I189" s="65"/>
      <c r="J189" s="49"/>
      <c r="K189" s="76"/>
      <c r="L189" s="65"/>
      <c r="M189" s="32"/>
    </row>
    <row r="190" spans="1:13">
      <c r="A190" s="32"/>
      <c r="B190" s="65"/>
      <c r="C190" s="49"/>
      <c r="D190" s="76"/>
      <c r="E190" s="65"/>
      <c r="F190" s="32"/>
      <c r="G190" s="17"/>
      <c r="H190" s="32"/>
      <c r="I190" s="65"/>
      <c r="J190" s="49"/>
      <c r="K190" s="76"/>
      <c r="L190" s="65"/>
      <c r="M190" s="32"/>
    </row>
    <row r="191" spans="1:13">
      <c r="A191" s="32"/>
      <c r="B191" s="65"/>
      <c r="C191" s="17"/>
      <c r="D191" s="76"/>
      <c r="E191" s="65"/>
      <c r="F191" s="32"/>
      <c r="G191" s="17"/>
      <c r="H191" s="32"/>
      <c r="I191" s="65"/>
      <c r="J191" s="17"/>
      <c r="K191" s="76"/>
      <c r="L191" s="65"/>
      <c r="M191" s="32"/>
    </row>
    <row r="192" spans="1:13">
      <c r="A192" s="55"/>
      <c r="B192" s="66"/>
      <c r="C192" s="59"/>
      <c r="D192" s="91"/>
      <c r="E192" s="66"/>
      <c r="F192" s="55"/>
      <c r="G192" s="59"/>
      <c r="H192" s="55"/>
      <c r="I192" s="66"/>
      <c r="J192" s="59"/>
      <c r="K192" s="91"/>
      <c r="L192" s="66"/>
      <c r="M192" s="55"/>
    </row>
    <row r="193" spans="1:13">
      <c r="A193" s="32"/>
      <c r="B193" s="65"/>
      <c r="C193" s="49"/>
      <c r="D193" s="76"/>
      <c r="E193" s="65"/>
      <c r="F193" s="32"/>
      <c r="G193" s="17"/>
      <c r="H193" s="32"/>
      <c r="I193" s="65"/>
      <c r="J193" s="49"/>
      <c r="K193" s="76"/>
      <c r="L193" s="65"/>
      <c r="M193" s="32"/>
    </row>
    <row r="194" spans="1:13">
      <c r="A194" s="32"/>
      <c r="B194" s="65"/>
      <c r="C194" s="49"/>
      <c r="D194" s="76"/>
      <c r="E194" s="65"/>
      <c r="F194" s="32"/>
      <c r="G194" s="17"/>
      <c r="H194" s="32"/>
      <c r="I194" s="65"/>
      <c r="J194" s="49"/>
      <c r="K194" s="76"/>
      <c r="L194" s="65"/>
      <c r="M194" s="32"/>
    </row>
    <row r="195" spans="1:13">
      <c r="A195" s="32"/>
      <c r="B195" s="65"/>
      <c r="C195" s="49"/>
      <c r="D195" s="76"/>
      <c r="E195" s="65"/>
      <c r="F195" s="32"/>
      <c r="G195" s="17"/>
      <c r="H195" s="32"/>
      <c r="I195" s="65"/>
      <c r="J195" s="49"/>
      <c r="K195" s="76"/>
      <c r="L195" s="65"/>
      <c r="M195" s="32"/>
    </row>
    <row r="196" spans="1:13">
      <c r="A196" s="32"/>
      <c r="B196" s="65"/>
      <c r="C196" s="49"/>
      <c r="D196" s="76"/>
      <c r="E196" s="65"/>
      <c r="F196" s="32"/>
      <c r="G196" s="17"/>
      <c r="H196" s="32"/>
      <c r="I196" s="65"/>
      <c r="J196" s="49"/>
      <c r="K196" s="76"/>
      <c r="L196" s="65"/>
      <c r="M196" s="32"/>
    </row>
    <row r="197" spans="1:13">
      <c r="A197" s="32"/>
      <c r="B197" s="65"/>
      <c r="C197" s="49"/>
      <c r="D197" s="76"/>
      <c r="E197" s="65"/>
      <c r="F197" s="32"/>
      <c r="G197" s="17"/>
      <c r="H197" s="32"/>
      <c r="I197" s="65"/>
      <c r="J197" s="49"/>
      <c r="K197" s="76"/>
      <c r="L197" s="65"/>
      <c r="M197" s="32"/>
    </row>
    <row r="198" spans="1:13">
      <c r="A198" s="32"/>
      <c r="B198" s="65"/>
      <c r="C198" s="49"/>
      <c r="D198" s="76"/>
      <c r="E198" s="65"/>
      <c r="F198" s="32"/>
      <c r="G198" s="17"/>
      <c r="H198" s="32"/>
      <c r="I198" s="65"/>
      <c r="J198" s="49"/>
      <c r="K198" s="76"/>
      <c r="L198" s="65"/>
      <c r="M198" s="32"/>
    </row>
    <row r="199" spans="1:13">
      <c r="A199" s="32"/>
      <c r="B199" s="65"/>
      <c r="C199" s="49"/>
      <c r="D199" s="76"/>
      <c r="E199" s="65"/>
      <c r="F199" s="32"/>
      <c r="G199" s="17"/>
      <c r="H199" s="32"/>
      <c r="I199" s="65"/>
      <c r="J199" s="49"/>
      <c r="K199" s="76"/>
      <c r="L199" s="65"/>
      <c r="M199" s="32"/>
    </row>
    <row r="200" spans="1:13">
      <c r="A200" s="32"/>
      <c r="B200" s="65"/>
      <c r="C200" s="49"/>
      <c r="D200" s="76"/>
      <c r="E200" s="65"/>
      <c r="F200" s="32"/>
      <c r="G200" s="17"/>
      <c r="H200" s="32"/>
      <c r="I200" s="65"/>
      <c r="J200" s="49"/>
      <c r="K200" s="76"/>
      <c r="L200" s="65"/>
      <c r="M200" s="32"/>
    </row>
    <row r="201" spans="1:13">
      <c r="A201" s="32"/>
      <c r="B201" s="65"/>
      <c r="C201" s="17"/>
      <c r="D201" s="76"/>
      <c r="E201" s="65"/>
      <c r="F201" s="32"/>
      <c r="G201" s="17"/>
      <c r="H201" s="32"/>
      <c r="I201" s="65"/>
      <c r="J201" s="17"/>
      <c r="K201" s="76"/>
      <c r="L201" s="65"/>
      <c r="M201" s="32"/>
    </row>
    <row r="202" spans="1:13">
      <c r="A202" s="32"/>
      <c r="B202" s="65"/>
      <c r="C202" s="17"/>
      <c r="D202" s="76"/>
      <c r="E202" s="65"/>
      <c r="F202" s="32"/>
      <c r="G202" s="17"/>
      <c r="H202" s="32"/>
      <c r="I202" s="65"/>
      <c r="J202" s="17"/>
      <c r="K202" s="76"/>
      <c r="L202" s="65"/>
      <c r="M202" s="32"/>
    </row>
    <row r="203" spans="1:13">
      <c r="A203" s="32"/>
      <c r="B203" s="65"/>
      <c r="C203" s="17"/>
      <c r="D203" s="76"/>
      <c r="E203" s="65"/>
      <c r="F203" s="32"/>
      <c r="G203" s="17"/>
      <c r="H203" s="32"/>
      <c r="I203" s="65"/>
      <c r="J203" s="17"/>
      <c r="K203" s="76"/>
      <c r="L203" s="65"/>
      <c r="M203" s="32"/>
    </row>
    <row r="204" spans="1:13">
      <c r="A204" s="32"/>
      <c r="B204" s="65"/>
      <c r="C204" s="17"/>
      <c r="D204" s="76"/>
      <c r="E204" s="65"/>
      <c r="F204" s="32"/>
      <c r="G204" s="17"/>
      <c r="H204" s="32"/>
      <c r="I204" s="65"/>
      <c r="J204" s="17"/>
      <c r="K204" s="76"/>
      <c r="L204" s="65"/>
      <c r="M204" s="32"/>
    </row>
    <row r="205" spans="1:13">
      <c r="A205" s="32"/>
      <c r="B205" s="65"/>
      <c r="C205" s="17"/>
      <c r="D205" s="76"/>
      <c r="E205" s="65"/>
      <c r="F205" s="32"/>
      <c r="G205" s="17"/>
      <c r="H205" s="32"/>
      <c r="I205" s="65"/>
      <c r="J205" s="17"/>
      <c r="K205" s="76"/>
      <c r="L205" s="65"/>
      <c r="M205" s="32"/>
    </row>
    <row r="206" spans="1:13">
      <c r="A206" s="32"/>
      <c r="B206" s="65"/>
      <c r="C206" s="17"/>
      <c r="D206" s="76"/>
      <c r="E206" s="65"/>
      <c r="F206" s="32"/>
      <c r="G206" s="17"/>
      <c r="H206" s="32"/>
      <c r="I206" s="65"/>
      <c r="J206" s="17"/>
      <c r="K206" s="76"/>
      <c r="L206" s="65"/>
      <c r="M206" s="32"/>
    </row>
    <row r="207" spans="1:13">
      <c r="A207" s="32"/>
      <c r="B207" s="65"/>
      <c r="C207" s="17"/>
      <c r="D207" s="76"/>
      <c r="E207" s="65"/>
      <c r="F207" s="32"/>
      <c r="G207" s="17"/>
      <c r="H207" s="32"/>
      <c r="I207" s="65"/>
      <c r="J207" s="17"/>
      <c r="K207" s="76"/>
      <c r="L207" s="65"/>
      <c r="M207" s="32"/>
    </row>
  </sheetData>
  <sheetProtection sheet="1" selectLockedCells="1"/>
  <mergeCells count="4">
    <mergeCell ref="C6:D6"/>
    <mergeCell ref="J6:K6"/>
    <mergeCell ref="C17:D17"/>
    <mergeCell ref="J17:K1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2"/>
  <sheetViews>
    <sheetView showGridLines="0" workbookViewId="0">
      <selection activeCell="B4" sqref="B4"/>
    </sheetView>
  </sheetViews>
  <sheetFormatPr defaultColWidth="8.85546875" defaultRowHeight="12.75"/>
  <cols>
    <col min="1" max="1" width="26.7109375" style="20" customWidth="1"/>
    <col min="2" max="4" width="24.7109375" style="21" customWidth="1"/>
    <col min="5" max="5" width="9.42578125" style="20" bestFit="1" customWidth="1"/>
    <col min="6" max="6" width="15.140625" style="20" bestFit="1" customWidth="1"/>
    <col min="7" max="7" width="12.140625" style="20" bestFit="1" customWidth="1"/>
    <col min="8" max="16384" width="8.85546875" style="20"/>
  </cols>
  <sheetData>
    <row r="1" spans="1:11" s="2" customFormat="1" ht="28.5" thickBot="1">
      <c r="A1" s="95" t="s">
        <v>117</v>
      </c>
      <c r="B1" s="96"/>
      <c r="C1" s="96"/>
      <c r="D1" s="102"/>
      <c r="E1" s="98"/>
      <c r="F1" s="97"/>
      <c r="G1" s="99"/>
      <c r="H1" s="100"/>
      <c r="I1" s="101"/>
      <c r="J1" s="94"/>
      <c r="K1" s="94"/>
    </row>
    <row r="3" spans="1:11" ht="15.75">
      <c r="A3" s="24"/>
      <c r="B3" s="25" t="s">
        <v>20</v>
      </c>
      <c r="C3" s="25" t="s">
        <v>21</v>
      </c>
      <c r="D3" s="25" t="s">
        <v>22</v>
      </c>
      <c r="E3" s="25" t="s">
        <v>23</v>
      </c>
      <c r="F3" s="25" t="s">
        <v>24</v>
      </c>
    </row>
    <row r="4" spans="1:11" ht="25.35" customHeight="1">
      <c r="A4" s="22" t="s">
        <v>120</v>
      </c>
      <c r="B4" s="33">
        <f>SUMIF('Track Events'!C:C,Points!A4,'Track Events'!F:F)+SUMIF('Track Events'!J:J,Points!A4,'Track Events'!M:M)</f>
        <v>57</v>
      </c>
      <c r="C4" s="23">
        <f>SUMIF('Field Events'!C:C,Points!A4,'Field Events'!F:F)+SUMIF('Field Events'!J:J,Points!A4,'Field Events'!M:M)</f>
        <v>11</v>
      </c>
      <c r="D4" s="35">
        <f>C4+B4</f>
        <v>68</v>
      </c>
      <c r="E4" s="37">
        <f>IF(D4=0,0,RANK(D4,$D$4:$D$12,0))</f>
        <v>4</v>
      </c>
      <c r="F4" s="92">
        <f>IF(E4=0,0,10-E4)</f>
        <v>6</v>
      </c>
      <c r="G4" s="60"/>
    </row>
    <row r="5" spans="1:11" ht="25.35" customHeight="1">
      <c r="A5" s="22" t="s">
        <v>121</v>
      </c>
      <c r="B5" s="33">
        <f>SUMIF('Track Events'!C:C,Points!A5,'Track Events'!F:F)+SUMIF('Track Events'!J:J,Points!A5,'Track Events'!M:M)</f>
        <v>111</v>
      </c>
      <c r="C5" s="23">
        <f>SUMIF('Field Events'!C:C,Points!A5,'Field Events'!F:F)+SUMIF('Field Events'!J:J,Points!A5,'Field Events'!M:M)</f>
        <v>13</v>
      </c>
      <c r="D5" s="35">
        <f t="shared" ref="D5:D11" si="0">C5+B5</f>
        <v>124</v>
      </c>
      <c r="E5" s="37">
        <f t="shared" ref="E5:E12" si="1">IF(D5=0,0,RANK(D5,$D$4:$D$12,0))</f>
        <v>1</v>
      </c>
      <c r="F5" s="92">
        <f t="shared" ref="F5:F12" si="2">IF(E5=0,0,10-E5)</f>
        <v>9</v>
      </c>
      <c r="G5" s="60"/>
    </row>
    <row r="6" spans="1:11" ht="25.35" customHeight="1">
      <c r="A6" s="22" t="s">
        <v>122</v>
      </c>
      <c r="B6" s="33">
        <f>SUMIF('Track Events'!C:C,Points!A6,'Track Events'!F:F)+SUMIF('Track Events'!J:J,Points!A6,'Track Events'!M:M)</f>
        <v>47</v>
      </c>
      <c r="C6" s="23">
        <f>SUMIF('Field Events'!C:C,Points!A6,'Field Events'!F:F)+SUMIF('Field Events'!J:J,Points!A6,'Field Events'!M:M)</f>
        <v>12</v>
      </c>
      <c r="D6" s="35">
        <f t="shared" si="0"/>
        <v>59</v>
      </c>
      <c r="E6" s="37">
        <f t="shared" si="1"/>
        <v>5</v>
      </c>
      <c r="F6" s="92">
        <f t="shared" si="2"/>
        <v>5</v>
      </c>
      <c r="G6" s="60"/>
    </row>
    <row r="7" spans="1:11" ht="25.35" customHeight="1">
      <c r="A7" s="22" t="s">
        <v>123</v>
      </c>
      <c r="B7" s="33">
        <f>SUMIF('Track Events'!C:C,Points!A7,'Track Events'!F:F)+SUMIF('Track Events'!J:J,Points!A7,'Track Events'!M:M)</f>
        <v>99</v>
      </c>
      <c r="C7" s="23">
        <f>SUMIF('Field Events'!C:C,Points!A7,'Field Events'!F:F)+SUMIF('Field Events'!J:J,Points!A7,'Field Events'!M:M)</f>
        <v>8</v>
      </c>
      <c r="D7" s="35">
        <f t="shared" si="0"/>
        <v>107</v>
      </c>
      <c r="E7" s="37">
        <f t="shared" si="1"/>
        <v>3</v>
      </c>
      <c r="F7" s="92">
        <f t="shared" si="2"/>
        <v>7</v>
      </c>
      <c r="G7" s="60"/>
    </row>
    <row r="8" spans="1:11" ht="25.35" customHeight="1">
      <c r="A8" s="22" t="s">
        <v>124</v>
      </c>
      <c r="B8" s="33">
        <f>SUMIF('Track Events'!C:C,Points!A8,'Track Events'!F:F)+SUMIF('Track Events'!J:J,Points!A8,'Track Events'!M:M)</f>
        <v>110</v>
      </c>
      <c r="C8" s="23">
        <f>SUMIF('Field Events'!C:C,Points!A8,'Field Events'!F:F)+SUMIF('Field Events'!J:J,Points!A8,'Field Events'!M:M)</f>
        <v>12</v>
      </c>
      <c r="D8" s="35">
        <f t="shared" si="0"/>
        <v>122</v>
      </c>
      <c r="E8" s="37">
        <f t="shared" si="1"/>
        <v>2</v>
      </c>
      <c r="F8" s="92">
        <f t="shared" si="2"/>
        <v>8</v>
      </c>
      <c r="G8" s="60"/>
    </row>
    <row r="9" spans="1:11" ht="25.35" customHeight="1">
      <c r="A9" s="22" t="s">
        <v>125</v>
      </c>
      <c r="B9" s="33">
        <f>SUMIF('Track Events'!C:C,Points!A9,'Track Events'!F:F)+SUMIF('Track Events'!J:J,Points!A9,'Track Events'!M:M)</f>
        <v>56</v>
      </c>
      <c r="C9" s="23">
        <f>SUMIF('Field Events'!C:C,Points!A9,'Field Events'!F:F)+SUMIF('Field Events'!J:J,Points!A9,'Field Events'!M:M)</f>
        <v>0</v>
      </c>
      <c r="D9" s="35">
        <f t="shared" si="0"/>
        <v>56</v>
      </c>
      <c r="E9" s="37">
        <f t="shared" si="1"/>
        <v>6</v>
      </c>
      <c r="F9" s="92">
        <f t="shared" si="2"/>
        <v>4</v>
      </c>
      <c r="G9" s="60"/>
    </row>
    <row r="10" spans="1:11" ht="25.35" customHeight="1">
      <c r="A10" s="22" t="s">
        <v>126</v>
      </c>
      <c r="B10" s="33">
        <f>SUMIF('Track Events'!C:C,Points!A10,'Track Events'!F:F)+SUMIF('Track Events'!J:J,Points!A10,'Track Events'!M:M)</f>
        <v>17</v>
      </c>
      <c r="C10" s="23">
        <f>SUMIF('Field Events'!C:C,Points!A10,'Field Events'!F:F)+SUMIF('Field Events'!J:J,Points!A10,'Field Events'!M:M)</f>
        <v>0</v>
      </c>
      <c r="D10" s="35">
        <f t="shared" si="0"/>
        <v>17</v>
      </c>
      <c r="E10" s="37">
        <f t="shared" si="1"/>
        <v>8</v>
      </c>
      <c r="F10" s="92">
        <f t="shared" si="2"/>
        <v>2</v>
      </c>
      <c r="G10" s="60"/>
    </row>
    <row r="11" spans="1:11" ht="24.75" customHeight="1">
      <c r="A11" s="22" t="s">
        <v>127</v>
      </c>
      <c r="B11" s="52">
        <f>SUMIF('Track Events'!C:C,Points!A11,'Track Events'!F:F)+SUMIF('Track Events'!J:J,Points!A11,'Track Events'!M:M)</f>
        <v>19</v>
      </c>
      <c r="C11" s="53">
        <f>SUMIF('Field Events'!C:C,Points!A11,'Field Events'!F:F)+SUMIF('Field Events'!J:J,Points!A11,'Field Events'!M:M)</f>
        <v>0</v>
      </c>
      <c r="D11" s="54">
        <f t="shared" si="0"/>
        <v>19</v>
      </c>
      <c r="E11" s="37">
        <f t="shared" si="1"/>
        <v>7</v>
      </c>
      <c r="F11" s="92">
        <f t="shared" si="2"/>
        <v>3</v>
      </c>
      <c r="G11" s="60"/>
    </row>
    <row r="12" spans="1:11" ht="24.75" customHeight="1">
      <c r="A12" s="26">
        <f>Teams!A10</f>
        <v>0</v>
      </c>
      <c r="B12" s="34">
        <f>SUMIF('Track Events'!C:C,Points!A12,'Track Events'!F:F)+SUMIF('Track Events'!J:J,Points!A12,'Track Events'!M:M)</f>
        <v>0</v>
      </c>
      <c r="C12" s="27">
        <f>SUMIF('Field Events'!C:C,Points!A12,'Field Events'!F:F)+SUMIF('Field Events'!J:J,Points!A12,'Field Events'!M:M)</f>
        <v>0</v>
      </c>
      <c r="D12" s="36">
        <f>C12+B12</f>
        <v>0</v>
      </c>
      <c r="E12" s="38">
        <f t="shared" si="1"/>
        <v>0</v>
      </c>
      <c r="F12" s="93">
        <f t="shared" si="2"/>
        <v>0</v>
      </c>
      <c r="G12" s="60"/>
    </row>
  </sheetData>
  <sheetProtection sheet="1" objects="1" scenarios="1" selectLockedCells="1"/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18"/>
  <sheetViews>
    <sheetView workbookViewId="0">
      <selection activeCell="B19" sqref="B19"/>
    </sheetView>
  </sheetViews>
  <sheetFormatPr defaultColWidth="8.85546875" defaultRowHeight="12.75"/>
  <cols>
    <col min="1" max="1" width="8.85546875" customWidth="1"/>
    <col min="2" max="2" width="9.140625" customWidth="1"/>
  </cols>
  <sheetData>
    <row r="1" spans="1:2">
      <c r="A1">
        <v>1</v>
      </c>
      <c r="B1">
        <v>3</v>
      </c>
    </row>
    <row r="2" spans="1:2">
      <c r="A2">
        <v>11</v>
      </c>
      <c r="B2">
        <v>6</v>
      </c>
    </row>
    <row r="3" spans="1:2">
      <c r="A3">
        <v>2</v>
      </c>
      <c r="B3">
        <v>9</v>
      </c>
    </row>
    <row r="4" spans="1:2">
      <c r="A4">
        <v>22</v>
      </c>
      <c r="B4">
        <v>12</v>
      </c>
    </row>
    <row r="5" spans="1:2">
      <c r="A5">
        <v>3</v>
      </c>
      <c r="B5">
        <v>15</v>
      </c>
    </row>
    <row r="6" spans="1:2">
      <c r="A6">
        <v>33</v>
      </c>
      <c r="B6">
        <v>18</v>
      </c>
    </row>
    <row r="7" spans="1:2">
      <c r="A7">
        <v>4</v>
      </c>
      <c r="B7">
        <v>21</v>
      </c>
    </row>
    <row r="8" spans="1:2">
      <c r="A8">
        <v>44</v>
      </c>
      <c r="B8">
        <v>24</v>
      </c>
    </row>
    <row r="9" spans="1:2">
      <c r="A9">
        <v>5</v>
      </c>
      <c r="B9">
        <v>27</v>
      </c>
    </row>
    <row r="10" spans="1:2">
      <c r="A10">
        <v>55</v>
      </c>
      <c r="B10">
        <v>30</v>
      </c>
    </row>
    <row r="11" spans="1:2">
      <c r="A11">
        <v>6</v>
      </c>
      <c r="B11">
        <v>33</v>
      </c>
    </row>
    <row r="12" spans="1:2">
      <c r="A12">
        <v>66</v>
      </c>
      <c r="B12">
        <v>36</v>
      </c>
    </row>
    <row r="13" spans="1:2">
      <c r="A13">
        <v>7</v>
      </c>
      <c r="B13">
        <v>39</v>
      </c>
    </row>
    <row r="14" spans="1:2">
      <c r="A14">
        <v>77</v>
      </c>
      <c r="B14">
        <v>42</v>
      </c>
    </row>
    <row r="15" spans="1:2">
      <c r="A15">
        <v>8</v>
      </c>
      <c r="B15">
        <v>45</v>
      </c>
    </row>
    <row r="16" spans="1:2">
      <c r="A16">
        <v>88</v>
      </c>
      <c r="B16">
        <v>48</v>
      </c>
    </row>
    <row r="17" spans="1:2">
      <c r="A17">
        <v>9</v>
      </c>
      <c r="B17">
        <v>51</v>
      </c>
    </row>
    <row r="18" spans="1:2">
      <c r="A18">
        <v>99</v>
      </c>
      <c r="B18">
        <v>54</v>
      </c>
    </row>
  </sheetData>
  <sheetProtection sheet="1" objects="1" scenarios="1" selectLockedCells="1" selectUnlockedCell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0"/>
  <sheetViews>
    <sheetView workbookViewId="0">
      <selection activeCell="B10" sqref="B10"/>
    </sheetView>
  </sheetViews>
  <sheetFormatPr defaultColWidth="8.85546875" defaultRowHeight="12.75"/>
  <cols>
    <col min="1" max="1" width="19.140625" bestFit="1" customWidth="1"/>
    <col min="2" max="3" width="8.85546875" style="6" customWidth="1"/>
  </cols>
  <sheetData>
    <row r="1" spans="1:8">
      <c r="A1" s="7" t="s">
        <v>13</v>
      </c>
      <c r="B1" s="8" t="s">
        <v>14</v>
      </c>
      <c r="C1" s="8" t="s">
        <v>15</v>
      </c>
    </row>
    <row r="2" spans="1:8">
      <c r="A2" s="103" t="s">
        <v>120</v>
      </c>
      <c r="B2" s="45">
        <v>1</v>
      </c>
      <c r="C2" s="45">
        <v>11</v>
      </c>
    </row>
    <row r="3" spans="1:8">
      <c r="A3" s="103" t="s">
        <v>121</v>
      </c>
      <c r="B3" s="45">
        <v>2</v>
      </c>
      <c r="C3" s="45">
        <v>22</v>
      </c>
    </row>
    <row r="4" spans="1:8">
      <c r="A4" s="103" t="s">
        <v>122</v>
      </c>
      <c r="B4" s="45">
        <v>3</v>
      </c>
      <c r="C4" s="45">
        <v>33</v>
      </c>
    </row>
    <row r="5" spans="1:8">
      <c r="A5" s="103" t="s">
        <v>123</v>
      </c>
      <c r="B5" s="45">
        <v>4</v>
      </c>
      <c r="C5" s="45">
        <v>44</v>
      </c>
    </row>
    <row r="6" spans="1:8">
      <c r="A6" s="103" t="s">
        <v>124</v>
      </c>
      <c r="B6" s="45">
        <v>5</v>
      </c>
      <c r="C6" s="45">
        <v>55</v>
      </c>
    </row>
    <row r="7" spans="1:8">
      <c r="A7" s="103" t="s">
        <v>125</v>
      </c>
      <c r="B7" s="45">
        <v>6</v>
      </c>
      <c r="C7" s="45">
        <v>66</v>
      </c>
    </row>
    <row r="8" spans="1:8">
      <c r="A8" s="103" t="s">
        <v>126</v>
      </c>
      <c r="B8" s="45">
        <v>7</v>
      </c>
      <c r="C8" s="45">
        <v>77</v>
      </c>
    </row>
    <row r="9" spans="1:8">
      <c r="A9" s="103" t="s">
        <v>127</v>
      </c>
      <c r="B9" s="45">
        <v>8</v>
      </c>
      <c r="C9" s="45">
        <v>88</v>
      </c>
    </row>
    <row r="10" spans="1:8">
      <c r="A10" s="50"/>
      <c r="B10" s="51">
        <v>9</v>
      </c>
      <c r="C10" s="51">
        <v>99</v>
      </c>
    </row>
    <row r="11" spans="1:8">
      <c r="A11" s="43"/>
      <c r="B11" s="44" t="s">
        <v>25</v>
      </c>
      <c r="C11" s="42"/>
      <c r="D11" s="41"/>
      <c r="G11" s="39"/>
      <c r="H11" s="40"/>
    </row>
    <row r="12" spans="1:8">
      <c r="A12" s="47">
        <f>B2</f>
        <v>1</v>
      </c>
      <c r="B12" s="48" t="str">
        <f>A2</f>
        <v>Ayr Seaforth</v>
      </c>
      <c r="G12" s="39"/>
      <c r="H12" s="40"/>
    </row>
    <row r="13" spans="1:8">
      <c r="A13" s="47">
        <f>C2</f>
        <v>11</v>
      </c>
      <c r="B13" s="48" t="str">
        <f>A2</f>
        <v>Ayr Seaforth</v>
      </c>
    </row>
    <row r="14" spans="1:8">
      <c r="A14" s="47">
        <f>B3</f>
        <v>2</v>
      </c>
      <c r="B14" s="48" t="str">
        <f>A3</f>
        <v>Clydesdale Harriers</v>
      </c>
    </row>
    <row r="15" spans="1:8">
      <c r="A15" s="47">
        <f>C3</f>
        <v>22</v>
      </c>
      <c r="B15" s="48" t="str">
        <f>A3</f>
        <v>Clydesdale Harriers</v>
      </c>
    </row>
    <row r="16" spans="1:8">
      <c r="A16" s="47">
        <f>B4</f>
        <v>3</v>
      </c>
      <c r="B16" s="48" t="str">
        <f>A4</f>
        <v>Dunfermline T &amp; F Club</v>
      </c>
    </row>
    <row r="17" spans="1:2">
      <c r="A17" s="47">
        <f>C4</f>
        <v>33</v>
      </c>
      <c r="B17" s="48" t="str">
        <f>A4</f>
        <v>Dunfermline T &amp; F Club</v>
      </c>
    </row>
    <row r="18" spans="1:2">
      <c r="A18" s="47">
        <f>B5</f>
        <v>4</v>
      </c>
      <c r="B18" s="48" t="str">
        <f>A5</f>
        <v>Kilbarchan</v>
      </c>
    </row>
    <row r="19" spans="1:2">
      <c r="A19" s="47">
        <f>C5</f>
        <v>44</v>
      </c>
      <c r="B19" s="48" t="str">
        <f>A5</f>
        <v>Kilbarchan</v>
      </c>
    </row>
    <row r="20" spans="1:2">
      <c r="A20" s="47">
        <f>B6</f>
        <v>5</v>
      </c>
      <c r="B20" s="48" t="str">
        <f>A6</f>
        <v>Kilmarnock</v>
      </c>
    </row>
    <row r="21" spans="1:2">
      <c r="A21" s="47">
        <f>C6</f>
        <v>55</v>
      </c>
      <c r="B21" s="48" t="str">
        <f>A6</f>
        <v>Kilmarnock</v>
      </c>
    </row>
    <row r="22" spans="1:2">
      <c r="A22" s="47">
        <f>B7</f>
        <v>6</v>
      </c>
      <c r="B22" s="48" t="str">
        <f>A7</f>
        <v>Lasswade</v>
      </c>
    </row>
    <row r="23" spans="1:2">
      <c r="A23" s="47">
        <f>C7</f>
        <v>66</v>
      </c>
      <c r="B23" s="48" t="str">
        <f>A7</f>
        <v>Lasswade</v>
      </c>
    </row>
    <row r="24" spans="1:2">
      <c r="A24" s="47">
        <f>B8</f>
        <v>7</v>
      </c>
      <c r="B24" s="48" t="str">
        <f>A8</f>
        <v>Shettleston</v>
      </c>
    </row>
    <row r="25" spans="1:2">
      <c r="A25" s="47">
        <f>C8</f>
        <v>77</v>
      </c>
      <c r="B25" s="48" t="str">
        <f>A8</f>
        <v>Shettleston</v>
      </c>
    </row>
    <row r="26" spans="1:2">
      <c r="A26" s="47">
        <f>B9</f>
        <v>8</v>
      </c>
      <c r="B26" s="48" t="str">
        <f>A9</f>
        <v>Team DG</v>
      </c>
    </row>
    <row r="27" spans="1:2">
      <c r="A27" s="47">
        <f>C9</f>
        <v>88</v>
      </c>
      <c r="B27" s="48" t="str">
        <f>A9</f>
        <v>Team DG</v>
      </c>
    </row>
    <row r="28" spans="1:2">
      <c r="A28" s="47">
        <f>B10</f>
        <v>9</v>
      </c>
      <c r="B28" s="47">
        <f>A10</f>
        <v>0</v>
      </c>
    </row>
    <row r="29" spans="1:2">
      <c r="A29" s="47">
        <f>C10</f>
        <v>99</v>
      </c>
      <c r="B29" s="47">
        <f>A10</f>
        <v>0</v>
      </c>
    </row>
    <row r="30" spans="1:2">
      <c r="A30" s="6"/>
    </row>
  </sheetData>
  <sheetProtection password="DD6E" sheet="1" selectLockedCells="1"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BC19"/>
  <sheetViews>
    <sheetView workbookViewId="0">
      <pane xSplit="1" topLeftCell="I1" activePane="topRight" state="frozen"/>
      <selection pane="topRight" activeCell="I19" sqref="I19"/>
    </sheetView>
  </sheetViews>
  <sheetFormatPr defaultColWidth="8.85546875" defaultRowHeight="12.75"/>
  <cols>
    <col min="1" max="1" width="19.28515625" customWidth="1"/>
    <col min="2" max="2" width="6.42578125" customWidth="1"/>
    <col min="3" max="4" width="18.42578125" customWidth="1"/>
    <col min="5" max="5" width="6.42578125" customWidth="1"/>
    <col min="6" max="7" width="18.42578125" customWidth="1"/>
    <col min="8" max="8" width="6.42578125" customWidth="1"/>
    <col min="9" max="10" width="18.42578125" customWidth="1"/>
    <col min="11" max="11" width="6.42578125" customWidth="1"/>
    <col min="12" max="13" width="18.42578125" customWidth="1"/>
    <col min="14" max="14" width="6.42578125" customWidth="1"/>
    <col min="15" max="16" width="18.42578125" customWidth="1"/>
    <col min="17" max="17" width="6.42578125" customWidth="1"/>
    <col min="18" max="19" width="18.42578125" customWidth="1"/>
    <col min="20" max="20" width="6.42578125" customWidth="1"/>
    <col min="21" max="22" width="18.42578125" customWidth="1"/>
    <col min="23" max="23" width="6.42578125" customWidth="1"/>
    <col min="24" max="25" width="18.42578125" customWidth="1"/>
    <col min="26" max="26" width="6.42578125" customWidth="1"/>
    <col min="27" max="28" width="18.42578125" customWidth="1"/>
    <col min="29" max="29" width="6.42578125" customWidth="1"/>
    <col min="30" max="31" width="18.42578125" customWidth="1"/>
    <col min="32" max="32" width="6.42578125" customWidth="1"/>
    <col min="33" max="34" width="18.42578125" customWidth="1"/>
    <col min="35" max="35" width="6.42578125" customWidth="1"/>
    <col min="36" max="37" width="18.42578125" customWidth="1"/>
    <col min="38" max="38" width="6.42578125" customWidth="1"/>
    <col min="39" max="40" width="18.42578125" customWidth="1"/>
    <col min="41" max="41" width="6.42578125" customWidth="1"/>
    <col min="42" max="43" width="18.42578125" customWidth="1"/>
    <col min="44" max="44" width="6.42578125" customWidth="1"/>
    <col min="45" max="46" width="18.42578125" customWidth="1"/>
    <col min="47" max="47" width="6.42578125" customWidth="1"/>
    <col min="48" max="49" width="18.42578125" customWidth="1"/>
    <col min="50" max="50" width="6.42578125" customWidth="1"/>
    <col min="51" max="52" width="18.42578125" customWidth="1"/>
    <col min="53" max="53" width="6.42578125" customWidth="1"/>
    <col min="54" max="55" width="18.42578125" customWidth="1"/>
  </cols>
  <sheetData>
    <row r="1" spans="1:55" ht="13.5" thickBot="1">
      <c r="B1" s="184" t="s">
        <v>55</v>
      </c>
      <c r="C1" s="185"/>
      <c r="D1" s="185"/>
      <c r="E1" s="185"/>
      <c r="F1" s="185"/>
      <c r="G1" s="117"/>
      <c r="H1" s="186" t="s">
        <v>64</v>
      </c>
      <c r="I1" s="185"/>
      <c r="J1" s="185"/>
      <c r="K1" s="185"/>
      <c r="L1" s="185"/>
      <c r="M1" s="117"/>
      <c r="N1" s="173" t="s">
        <v>63</v>
      </c>
      <c r="O1" s="174"/>
      <c r="P1" s="174"/>
      <c r="Q1" s="174"/>
      <c r="R1" s="174"/>
      <c r="S1" s="174"/>
      <c r="T1" s="170" t="s">
        <v>62</v>
      </c>
      <c r="U1" s="171"/>
      <c r="V1" s="171"/>
      <c r="W1" s="171"/>
      <c r="X1" s="171"/>
      <c r="Y1" s="172"/>
      <c r="Z1" s="170" t="s">
        <v>61</v>
      </c>
      <c r="AA1" s="171"/>
      <c r="AB1" s="171"/>
      <c r="AC1" s="171"/>
      <c r="AD1" s="171"/>
      <c r="AE1" s="172"/>
      <c r="AF1" s="170" t="s">
        <v>60</v>
      </c>
      <c r="AG1" s="171"/>
      <c r="AH1" s="171"/>
      <c r="AI1" s="171"/>
      <c r="AJ1" s="171"/>
      <c r="AK1" s="172"/>
      <c r="AL1" s="170" t="s">
        <v>59</v>
      </c>
      <c r="AM1" s="171"/>
      <c r="AN1" s="171"/>
      <c r="AO1" s="171"/>
      <c r="AP1" s="171"/>
      <c r="AQ1" s="172"/>
      <c r="AR1" s="178" t="s">
        <v>58</v>
      </c>
      <c r="AS1" s="178"/>
      <c r="AT1" s="178"/>
      <c r="AU1" s="171"/>
      <c r="AV1" s="171"/>
      <c r="AW1" s="172"/>
      <c r="AX1" s="170" t="s">
        <v>110</v>
      </c>
      <c r="AY1" s="171"/>
      <c r="AZ1" s="171"/>
      <c r="BA1" s="171"/>
      <c r="BB1" s="171"/>
      <c r="BC1" s="172"/>
    </row>
    <row r="2" spans="1:55" ht="13.5" thickBot="1">
      <c r="B2" s="184" t="s">
        <v>52</v>
      </c>
      <c r="C2" s="185"/>
      <c r="D2" s="123" t="s">
        <v>147</v>
      </c>
      <c r="E2" s="184" t="s">
        <v>54</v>
      </c>
      <c r="F2" s="185"/>
      <c r="G2" s="123" t="s">
        <v>148</v>
      </c>
      <c r="H2" s="184" t="s">
        <v>52</v>
      </c>
      <c r="I2" s="185"/>
      <c r="J2" s="123" t="s">
        <v>147</v>
      </c>
      <c r="K2" s="184" t="s">
        <v>54</v>
      </c>
      <c r="L2" s="185"/>
      <c r="M2" s="123" t="s">
        <v>148</v>
      </c>
      <c r="N2" s="179" t="s">
        <v>52</v>
      </c>
      <c r="O2" s="183"/>
      <c r="P2" s="136" t="s">
        <v>147</v>
      </c>
      <c r="Q2" s="183" t="s">
        <v>54</v>
      </c>
      <c r="R2" s="183"/>
      <c r="S2" s="136" t="s">
        <v>148</v>
      </c>
      <c r="T2" s="179" t="s">
        <v>52</v>
      </c>
      <c r="U2" s="183"/>
      <c r="V2" s="136" t="s">
        <v>147</v>
      </c>
      <c r="W2" s="183" t="s">
        <v>54</v>
      </c>
      <c r="X2" s="183"/>
      <c r="Y2" s="136" t="s">
        <v>148</v>
      </c>
      <c r="Z2" s="179" t="s">
        <v>52</v>
      </c>
      <c r="AA2" s="183"/>
      <c r="AB2" s="136" t="s">
        <v>147</v>
      </c>
      <c r="AC2" s="179" t="s">
        <v>54</v>
      </c>
      <c r="AD2" s="183"/>
      <c r="AE2" s="136" t="s">
        <v>148</v>
      </c>
      <c r="AF2" s="179" t="s">
        <v>52</v>
      </c>
      <c r="AG2" s="183"/>
      <c r="AH2" s="136" t="s">
        <v>147</v>
      </c>
      <c r="AI2" s="179" t="s">
        <v>54</v>
      </c>
      <c r="AJ2" s="183"/>
      <c r="AK2" s="136" t="s">
        <v>148</v>
      </c>
      <c r="AL2" s="179" t="s">
        <v>52</v>
      </c>
      <c r="AM2" s="183"/>
      <c r="AN2" s="136" t="s">
        <v>147</v>
      </c>
      <c r="AO2" s="187" t="s">
        <v>54</v>
      </c>
      <c r="AP2" s="187"/>
      <c r="AQ2" s="143" t="s">
        <v>148</v>
      </c>
      <c r="AR2" s="179" t="s">
        <v>52</v>
      </c>
      <c r="AS2" s="183"/>
      <c r="AT2" s="136" t="s">
        <v>147</v>
      </c>
      <c r="AU2" s="179" t="s">
        <v>54</v>
      </c>
      <c r="AV2" s="183"/>
      <c r="AW2" s="136" t="s">
        <v>148</v>
      </c>
      <c r="AX2" s="179" t="s">
        <v>52</v>
      </c>
      <c r="AY2" s="183"/>
      <c r="AZ2" s="136" t="s">
        <v>147</v>
      </c>
      <c r="BA2" s="183" t="s">
        <v>54</v>
      </c>
      <c r="BB2" s="183"/>
      <c r="BC2" s="136" t="s">
        <v>148</v>
      </c>
    </row>
    <row r="3" spans="1:55" ht="13.5" thickBot="1">
      <c r="A3" t="s">
        <v>56</v>
      </c>
      <c r="B3" s="124" t="s">
        <v>51</v>
      </c>
      <c r="C3" s="179" t="s">
        <v>53</v>
      </c>
      <c r="D3" s="180"/>
      <c r="E3" s="124" t="s">
        <v>51</v>
      </c>
      <c r="F3" s="179" t="s">
        <v>53</v>
      </c>
      <c r="G3" s="180"/>
      <c r="H3" s="124" t="s">
        <v>51</v>
      </c>
      <c r="I3" s="179" t="s">
        <v>53</v>
      </c>
      <c r="J3" s="180"/>
      <c r="K3" s="124" t="s">
        <v>51</v>
      </c>
      <c r="L3" s="179" t="s">
        <v>53</v>
      </c>
      <c r="M3" s="180"/>
      <c r="N3" s="118" t="s">
        <v>51</v>
      </c>
      <c r="O3" s="181" t="s">
        <v>53</v>
      </c>
      <c r="P3" s="182"/>
      <c r="Q3" t="s">
        <v>51</v>
      </c>
      <c r="R3" s="181" t="s">
        <v>53</v>
      </c>
      <c r="S3" s="182"/>
      <c r="T3" s="118" t="s">
        <v>51</v>
      </c>
      <c r="U3" s="181" t="s">
        <v>53</v>
      </c>
      <c r="V3" s="182"/>
      <c r="W3" s="30" t="s">
        <v>51</v>
      </c>
      <c r="X3" s="181" t="s">
        <v>53</v>
      </c>
      <c r="Y3" s="182"/>
      <c r="Z3" t="s">
        <v>51</v>
      </c>
      <c r="AA3" s="181" t="s">
        <v>53</v>
      </c>
      <c r="AB3" s="182"/>
      <c r="AC3" t="s">
        <v>51</v>
      </c>
      <c r="AD3" s="181" t="s">
        <v>53</v>
      </c>
      <c r="AE3" s="182"/>
      <c r="AF3" t="s">
        <v>51</v>
      </c>
      <c r="AG3" s="181" t="s">
        <v>53</v>
      </c>
      <c r="AH3" s="182"/>
      <c r="AI3" t="s">
        <v>51</v>
      </c>
      <c r="AJ3" s="181" t="s">
        <v>53</v>
      </c>
      <c r="AK3" s="182"/>
      <c r="AL3" s="118" t="s">
        <v>51</v>
      </c>
      <c r="AM3" s="181" t="s">
        <v>53</v>
      </c>
      <c r="AN3" s="182"/>
      <c r="AO3" s="30" t="s">
        <v>51</v>
      </c>
      <c r="AP3" s="181" t="s">
        <v>53</v>
      </c>
      <c r="AQ3" s="182"/>
      <c r="AR3" s="118" t="s">
        <v>51</v>
      </c>
      <c r="AS3" s="181" t="s">
        <v>53</v>
      </c>
      <c r="AT3" s="182"/>
      <c r="AU3" s="30" t="s">
        <v>51</v>
      </c>
      <c r="AV3" s="181" t="s">
        <v>53</v>
      </c>
      <c r="AW3" s="182"/>
      <c r="AX3" s="118" t="s">
        <v>51</v>
      </c>
      <c r="AY3" s="181" t="s">
        <v>53</v>
      </c>
      <c r="AZ3" s="182"/>
      <c r="BA3" s="30" t="s">
        <v>51</v>
      </c>
      <c r="BB3" s="181" t="s">
        <v>53</v>
      </c>
      <c r="BC3" s="182"/>
    </row>
    <row r="4" spans="1:55">
      <c r="A4" s="126" t="s">
        <v>68</v>
      </c>
      <c r="B4" s="167">
        <v>1</v>
      </c>
      <c r="C4" s="120" t="s">
        <v>65</v>
      </c>
      <c r="D4" s="137"/>
      <c r="E4" s="167">
        <v>11</v>
      </c>
      <c r="F4" s="120" t="s">
        <v>66</v>
      </c>
      <c r="G4" s="137"/>
      <c r="H4" s="167">
        <v>2</v>
      </c>
      <c r="I4" s="120" t="s">
        <v>113</v>
      </c>
      <c r="J4" s="137"/>
      <c r="K4" s="167">
        <v>22</v>
      </c>
      <c r="L4" s="120" t="s">
        <v>114</v>
      </c>
      <c r="M4" s="137"/>
      <c r="N4" s="167">
        <v>3</v>
      </c>
      <c r="O4" s="120" t="s">
        <v>167</v>
      </c>
      <c r="P4" s="137"/>
      <c r="Q4" s="167">
        <v>33</v>
      </c>
      <c r="R4" s="105" t="s">
        <v>67</v>
      </c>
      <c r="S4" s="137"/>
      <c r="T4" s="167">
        <v>4</v>
      </c>
      <c r="U4" s="120" t="s">
        <v>194</v>
      </c>
      <c r="V4" s="137"/>
      <c r="W4" s="167">
        <v>44</v>
      </c>
      <c r="X4" s="30" t="s">
        <v>134</v>
      </c>
      <c r="Y4" s="137"/>
      <c r="Z4" s="167">
        <v>5</v>
      </c>
      <c r="AA4" s="124" t="s">
        <v>135</v>
      </c>
      <c r="AB4" s="137"/>
      <c r="AC4" s="167">
        <v>55</v>
      </c>
      <c r="AD4" s="124" t="s">
        <v>136</v>
      </c>
      <c r="AE4" s="137"/>
      <c r="AF4" s="167">
        <v>6</v>
      </c>
      <c r="AG4" t="s">
        <v>137</v>
      </c>
      <c r="AH4" s="137"/>
      <c r="AI4" s="167">
        <v>66</v>
      </c>
      <c r="AJ4" t="s">
        <v>138</v>
      </c>
      <c r="AK4" s="137"/>
      <c r="AL4" s="167">
        <v>7</v>
      </c>
      <c r="AM4" s="120"/>
      <c r="AN4" s="137"/>
      <c r="AO4" s="167">
        <v>77</v>
      </c>
      <c r="AP4" s="30" t="s">
        <v>138</v>
      </c>
      <c r="AQ4" s="137"/>
      <c r="AR4" s="167">
        <v>8</v>
      </c>
      <c r="AS4" s="30" t="s">
        <v>139</v>
      </c>
      <c r="AT4" s="137"/>
      <c r="AU4" s="167">
        <v>88</v>
      </c>
      <c r="AV4" s="142" t="s">
        <v>140</v>
      </c>
      <c r="AW4" s="137"/>
      <c r="AX4" s="167">
        <v>9</v>
      </c>
      <c r="AY4" s="142" t="s">
        <v>141</v>
      </c>
      <c r="AZ4" s="137"/>
      <c r="BA4" s="175">
        <v>99</v>
      </c>
      <c r="BB4" s="139" t="s">
        <v>142</v>
      </c>
      <c r="BC4" s="137"/>
    </row>
    <row r="5" spans="1:55">
      <c r="A5" s="126" t="s">
        <v>75</v>
      </c>
      <c r="B5" s="168"/>
      <c r="C5" s="120" t="s">
        <v>150</v>
      </c>
      <c r="D5" s="138"/>
      <c r="E5" s="168"/>
      <c r="F5" s="120" t="s">
        <v>151</v>
      </c>
      <c r="G5" s="138"/>
      <c r="H5" s="168"/>
      <c r="I5" s="120" t="s">
        <v>156</v>
      </c>
      <c r="J5" s="138"/>
      <c r="K5" s="168"/>
      <c r="L5" s="120" t="s">
        <v>157</v>
      </c>
      <c r="M5" s="138"/>
      <c r="N5" s="168"/>
      <c r="O5" s="120" t="s">
        <v>168</v>
      </c>
      <c r="P5" s="138"/>
      <c r="Q5" s="168"/>
      <c r="S5" s="138"/>
      <c r="T5" s="168"/>
      <c r="U5" s="120" t="s">
        <v>195</v>
      </c>
      <c r="V5" s="138"/>
      <c r="W5" s="168"/>
      <c r="X5" s="120" t="s">
        <v>201</v>
      </c>
      <c r="Y5" s="138"/>
      <c r="Z5" s="168"/>
      <c r="AA5" s="134" t="s">
        <v>172</v>
      </c>
      <c r="AB5" s="138"/>
      <c r="AC5" s="168"/>
      <c r="AD5" s="134" t="s">
        <v>174</v>
      </c>
      <c r="AE5" s="138"/>
      <c r="AF5" s="168"/>
      <c r="AH5" s="138"/>
      <c r="AI5" s="168"/>
      <c r="AK5" s="138"/>
      <c r="AL5" s="168"/>
      <c r="AM5" s="120" t="s">
        <v>188</v>
      </c>
      <c r="AN5" s="138"/>
      <c r="AO5" s="168"/>
      <c r="AP5" s="30"/>
      <c r="AQ5" s="138"/>
      <c r="AR5" s="168"/>
      <c r="AS5" s="120" t="s">
        <v>204</v>
      </c>
      <c r="AT5" s="138"/>
      <c r="AU5" s="168"/>
      <c r="AV5" s="30"/>
      <c r="AW5" s="138"/>
      <c r="AX5" s="168"/>
      <c r="AY5" s="30"/>
      <c r="AZ5" s="138"/>
      <c r="BA5" s="176"/>
      <c r="BB5" s="140"/>
      <c r="BC5" s="138"/>
    </row>
    <row r="6" spans="1:55">
      <c r="A6" s="126" t="s">
        <v>76</v>
      </c>
      <c r="B6" s="168"/>
      <c r="C6" s="120" t="s">
        <v>150</v>
      </c>
      <c r="D6" s="138"/>
      <c r="E6" s="168"/>
      <c r="F6" s="120" t="s">
        <v>151</v>
      </c>
      <c r="G6" s="138"/>
      <c r="H6" s="168"/>
      <c r="I6" s="120" t="s">
        <v>158</v>
      </c>
      <c r="J6" s="138"/>
      <c r="K6" s="168"/>
      <c r="L6" s="120" t="s">
        <v>157</v>
      </c>
      <c r="M6" s="138"/>
      <c r="N6" s="168"/>
      <c r="O6" s="120" t="s">
        <v>168</v>
      </c>
      <c r="P6" s="138"/>
      <c r="Q6" s="168"/>
      <c r="S6" s="138"/>
      <c r="T6" s="168"/>
      <c r="U6" s="120" t="s">
        <v>195</v>
      </c>
      <c r="V6" s="138"/>
      <c r="W6" s="168"/>
      <c r="X6" s="120" t="s">
        <v>199</v>
      </c>
      <c r="Y6" s="138"/>
      <c r="Z6" s="168"/>
      <c r="AA6" s="134" t="s">
        <v>172</v>
      </c>
      <c r="AB6" s="138"/>
      <c r="AC6" s="168"/>
      <c r="AD6" s="134" t="s">
        <v>175</v>
      </c>
      <c r="AE6" s="138"/>
      <c r="AF6" s="168"/>
      <c r="AG6" s="105" t="s">
        <v>183</v>
      </c>
      <c r="AH6" s="138"/>
      <c r="AI6" s="168"/>
      <c r="AK6" s="138"/>
      <c r="AL6" s="168"/>
      <c r="AM6" s="120" t="s">
        <v>188</v>
      </c>
      <c r="AN6" s="138"/>
      <c r="AO6" s="168"/>
      <c r="AP6" s="30"/>
      <c r="AQ6" s="138"/>
      <c r="AR6" s="168"/>
      <c r="AS6" s="120" t="s">
        <v>191</v>
      </c>
      <c r="AT6" s="138"/>
      <c r="AU6" s="168"/>
      <c r="AV6" s="30"/>
      <c r="AW6" s="138"/>
      <c r="AX6" s="168"/>
      <c r="AY6" s="30"/>
      <c r="AZ6" s="138"/>
      <c r="BA6" s="176"/>
      <c r="BB6" s="140"/>
      <c r="BC6" s="138"/>
    </row>
    <row r="7" spans="1:55">
      <c r="A7" s="126" t="s">
        <v>77</v>
      </c>
      <c r="B7" s="168"/>
      <c r="C7" s="120" t="s">
        <v>152</v>
      </c>
      <c r="D7" s="138"/>
      <c r="E7" s="168"/>
      <c r="F7" s="30" t="s">
        <v>81</v>
      </c>
      <c r="G7" s="138"/>
      <c r="H7" s="168"/>
      <c r="I7" s="120" t="s">
        <v>156</v>
      </c>
      <c r="J7" s="138"/>
      <c r="K7" s="168"/>
      <c r="L7" s="145" t="s">
        <v>158</v>
      </c>
      <c r="M7" s="138"/>
      <c r="N7" s="168"/>
      <c r="O7" s="30"/>
      <c r="P7" s="138"/>
      <c r="Q7" s="168"/>
      <c r="S7" s="138"/>
      <c r="T7" s="168"/>
      <c r="U7" s="145" t="s">
        <v>196</v>
      </c>
      <c r="V7" s="138"/>
      <c r="W7" s="168"/>
      <c r="X7" s="145" t="s">
        <v>200</v>
      </c>
      <c r="Y7" s="138"/>
      <c r="Z7" s="168"/>
      <c r="AA7" s="134" t="s">
        <v>173</v>
      </c>
      <c r="AB7" s="138"/>
      <c r="AC7" s="168"/>
      <c r="AD7" s="134" t="s">
        <v>177</v>
      </c>
      <c r="AE7" s="138"/>
      <c r="AF7" s="168"/>
      <c r="AH7" s="138"/>
      <c r="AI7" s="168"/>
      <c r="AK7" s="138"/>
      <c r="AL7" s="168"/>
      <c r="AM7" s="120" t="s">
        <v>189</v>
      </c>
      <c r="AN7" s="138"/>
      <c r="AO7" s="168"/>
      <c r="AP7" s="30"/>
      <c r="AQ7" s="138"/>
      <c r="AR7" s="168"/>
      <c r="AS7" s="145"/>
      <c r="AT7" s="138"/>
      <c r="AU7" s="168"/>
      <c r="AV7" s="30"/>
      <c r="AW7" s="138"/>
      <c r="AX7" s="168"/>
      <c r="AY7" s="30"/>
      <c r="AZ7" s="138"/>
      <c r="BA7" s="176"/>
      <c r="BB7" s="140"/>
      <c r="BC7" s="138"/>
    </row>
    <row r="8" spans="1:55">
      <c r="A8" s="126" t="s">
        <v>78</v>
      </c>
      <c r="B8" s="168"/>
      <c r="C8" s="120" t="s">
        <v>153</v>
      </c>
      <c r="D8" s="138"/>
      <c r="E8" s="168"/>
      <c r="F8" s="30" t="s">
        <v>69</v>
      </c>
      <c r="G8" s="138"/>
      <c r="H8" s="168"/>
      <c r="I8" s="120" t="s">
        <v>156</v>
      </c>
      <c r="J8" s="138"/>
      <c r="K8" s="168"/>
      <c r="L8" s="30"/>
      <c r="M8" s="138"/>
      <c r="N8" s="168"/>
      <c r="O8" s="120" t="s">
        <v>167</v>
      </c>
      <c r="P8" s="138"/>
      <c r="Q8" s="168"/>
      <c r="S8" s="138"/>
      <c r="T8" s="168"/>
      <c r="U8" s="145" t="s">
        <v>197</v>
      </c>
      <c r="V8" s="138"/>
      <c r="W8" s="168"/>
      <c r="X8" s="30"/>
      <c r="Y8" s="138"/>
      <c r="Z8" s="168"/>
      <c r="AA8" s="134" t="s">
        <v>176</v>
      </c>
      <c r="AB8" s="138"/>
      <c r="AC8" s="168"/>
      <c r="AD8" s="134"/>
      <c r="AE8" s="138"/>
      <c r="AF8" s="168"/>
      <c r="AG8" s="105" t="s">
        <v>183</v>
      </c>
      <c r="AH8" s="138"/>
      <c r="AI8" s="168"/>
      <c r="AK8" s="138"/>
      <c r="AL8" s="168"/>
      <c r="AM8" s="120"/>
      <c r="AN8" s="138"/>
      <c r="AO8" s="168"/>
      <c r="AP8" s="30"/>
      <c r="AQ8" s="138"/>
      <c r="AR8" s="168"/>
      <c r="AS8" s="145" t="s">
        <v>191</v>
      </c>
      <c r="AT8" s="138"/>
      <c r="AU8" s="168"/>
      <c r="AV8" s="30"/>
      <c r="AW8" s="138"/>
      <c r="AX8" s="168"/>
      <c r="AY8" s="30"/>
      <c r="AZ8" s="138"/>
      <c r="BA8" s="176"/>
      <c r="BB8" s="140"/>
      <c r="BC8" s="138"/>
    </row>
    <row r="9" spans="1:55">
      <c r="A9" s="126" t="s">
        <v>106</v>
      </c>
      <c r="B9" s="168"/>
      <c r="C9" s="120" t="s">
        <v>143</v>
      </c>
      <c r="D9" s="132"/>
      <c r="E9" s="168"/>
      <c r="F9" s="120" t="s">
        <v>144</v>
      </c>
      <c r="G9" s="132"/>
      <c r="H9" s="168"/>
      <c r="I9" s="120" t="s">
        <v>146</v>
      </c>
      <c r="J9" s="132"/>
      <c r="K9" s="168"/>
      <c r="L9" s="120" t="s">
        <v>145</v>
      </c>
      <c r="M9" s="132"/>
      <c r="N9" s="168"/>
      <c r="O9" s="30"/>
      <c r="P9" s="132"/>
      <c r="Q9" s="168"/>
      <c r="S9" s="132"/>
      <c r="T9" s="168"/>
      <c r="U9" s="145" t="s">
        <v>198</v>
      </c>
      <c r="V9" s="148" t="s">
        <v>195</v>
      </c>
      <c r="W9" s="168"/>
      <c r="X9" s="149" t="s">
        <v>199</v>
      </c>
      <c r="Y9" s="148" t="s">
        <v>194</v>
      </c>
      <c r="Z9" s="168"/>
      <c r="AA9" s="134" t="s">
        <v>174</v>
      </c>
      <c r="AB9" s="148" t="s">
        <v>172</v>
      </c>
      <c r="AC9" s="168"/>
      <c r="AD9" s="134" t="s">
        <v>177</v>
      </c>
      <c r="AE9" s="148" t="s">
        <v>175</v>
      </c>
      <c r="AF9" s="168"/>
      <c r="AH9" s="132"/>
      <c r="AI9" s="168"/>
      <c r="AK9" s="132"/>
      <c r="AL9" s="168"/>
      <c r="AM9" s="30"/>
      <c r="AN9" s="132"/>
      <c r="AO9" s="168"/>
      <c r="AP9" s="30"/>
      <c r="AQ9" s="132"/>
      <c r="AR9" s="168"/>
      <c r="AS9" s="30"/>
      <c r="AT9" s="132"/>
      <c r="AU9" s="168"/>
      <c r="AV9" s="30"/>
      <c r="AW9" s="132"/>
      <c r="AX9" s="168"/>
      <c r="AY9" s="30"/>
      <c r="AZ9" s="132"/>
      <c r="BA9" s="176"/>
      <c r="BB9" s="141"/>
      <c r="BC9" s="132"/>
    </row>
    <row r="10" spans="1:55" ht="13.5" thickBot="1">
      <c r="A10" s="127" t="s">
        <v>118</v>
      </c>
      <c r="B10" s="168"/>
      <c r="C10" s="130" t="s">
        <v>150</v>
      </c>
      <c r="D10" s="144"/>
      <c r="E10" s="168"/>
      <c r="F10" s="130" t="s">
        <v>151</v>
      </c>
      <c r="G10" s="144"/>
      <c r="H10" s="168"/>
      <c r="I10" s="130" t="s">
        <v>158</v>
      </c>
      <c r="J10" s="144"/>
      <c r="K10" s="168"/>
      <c r="L10" s="130" t="s">
        <v>157</v>
      </c>
      <c r="M10" s="144"/>
      <c r="N10" s="168"/>
      <c r="O10" s="149" t="s">
        <v>168</v>
      </c>
      <c r="P10" s="144"/>
      <c r="Q10" s="168"/>
      <c r="R10" s="105" t="s">
        <v>167</v>
      </c>
      <c r="S10" s="144"/>
      <c r="T10" s="168"/>
      <c r="U10" s="149" t="s">
        <v>195</v>
      </c>
      <c r="V10" s="144"/>
      <c r="W10" s="168"/>
      <c r="X10" s="145" t="s">
        <v>194</v>
      </c>
      <c r="Y10" s="144"/>
      <c r="Z10" s="168"/>
      <c r="AA10" s="134" t="s">
        <v>174</v>
      </c>
      <c r="AB10" s="144"/>
      <c r="AC10" s="168"/>
      <c r="AD10" s="134" t="s">
        <v>177</v>
      </c>
      <c r="AE10" s="144"/>
      <c r="AF10" s="168"/>
      <c r="AH10" s="144"/>
      <c r="AI10" s="168"/>
      <c r="AK10" s="144"/>
      <c r="AL10" s="168"/>
      <c r="AM10" s="120"/>
      <c r="AN10" s="144"/>
      <c r="AO10" s="168"/>
      <c r="AP10" s="30"/>
      <c r="AQ10" s="144"/>
      <c r="AR10" s="168"/>
      <c r="AS10" s="30"/>
      <c r="AT10" s="144"/>
      <c r="AU10" s="168"/>
      <c r="AV10" s="30"/>
      <c r="AW10" s="144"/>
      <c r="AX10" s="168"/>
      <c r="AY10" s="30"/>
      <c r="AZ10" s="144"/>
      <c r="BA10" s="176"/>
      <c r="BB10" s="140"/>
      <c r="BC10" s="144"/>
    </row>
    <row r="11" spans="1:55" ht="13.5" thickBot="1">
      <c r="B11" s="168"/>
      <c r="C11" s="30"/>
      <c r="D11" s="119"/>
      <c r="E11" s="168"/>
      <c r="F11" s="179"/>
      <c r="G11" s="180"/>
      <c r="H11" s="168"/>
      <c r="I11" s="179"/>
      <c r="J11" s="180"/>
      <c r="K11" s="168"/>
      <c r="L11" s="179"/>
      <c r="M11" s="180"/>
      <c r="N11" s="168"/>
      <c r="O11" s="183"/>
      <c r="P11" s="180"/>
      <c r="Q11" s="168"/>
      <c r="R11" s="183"/>
      <c r="S11" s="183"/>
      <c r="T11" s="168"/>
      <c r="U11" s="183"/>
      <c r="V11" s="183"/>
      <c r="W11" s="168"/>
      <c r="X11" s="183"/>
      <c r="Y11" s="180"/>
      <c r="Z11" s="168"/>
      <c r="AA11" s="179"/>
      <c r="AB11" s="180"/>
      <c r="AC11" s="168"/>
      <c r="AD11" s="179"/>
      <c r="AE11" s="180"/>
      <c r="AF11" s="168"/>
      <c r="AG11" s="183"/>
      <c r="AH11" s="183"/>
      <c r="AI11" s="168"/>
      <c r="AJ11" s="183"/>
      <c r="AK11" s="183"/>
      <c r="AL11" s="168"/>
      <c r="AM11" s="183"/>
      <c r="AN11" s="183"/>
      <c r="AO11" s="168"/>
      <c r="AP11" s="183"/>
      <c r="AQ11" s="180"/>
      <c r="AR11" s="168"/>
      <c r="AS11" s="183"/>
      <c r="AT11" s="183"/>
      <c r="AU11" s="168"/>
      <c r="AV11" s="183"/>
      <c r="AW11" s="180"/>
      <c r="AX11" s="168"/>
      <c r="AY11" s="183"/>
      <c r="AZ11" s="183"/>
      <c r="BA11" s="176"/>
      <c r="BB11" s="179"/>
      <c r="BC11" s="180"/>
    </row>
    <row r="12" spans="1:55" ht="13.5" thickBot="1">
      <c r="A12" t="s">
        <v>57</v>
      </c>
      <c r="B12" s="168"/>
      <c r="C12" s="179" t="s">
        <v>53</v>
      </c>
      <c r="D12" s="180"/>
      <c r="E12" s="168"/>
      <c r="F12" s="179" t="s">
        <v>53</v>
      </c>
      <c r="G12" s="180"/>
      <c r="H12" s="168"/>
      <c r="I12" s="179" t="s">
        <v>53</v>
      </c>
      <c r="J12" s="180"/>
      <c r="K12" s="168"/>
      <c r="L12" s="179" t="s">
        <v>53</v>
      </c>
      <c r="M12" s="180"/>
      <c r="N12" s="168"/>
      <c r="O12" s="183" t="s">
        <v>53</v>
      </c>
      <c r="P12" s="180"/>
      <c r="Q12" s="168"/>
      <c r="R12" s="183" t="s">
        <v>53</v>
      </c>
      <c r="S12" s="183"/>
      <c r="T12" s="168"/>
      <c r="U12" s="183" t="s">
        <v>53</v>
      </c>
      <c r="V12" s="183"/>
      <c r="W12" s="168"/>
      <c r="X12" s="183" t="s">
        <v>53</v>
      </c>
      <c r="Y12" s="180"/>
      <c r="Z12" s="168"/>
      <c r="AA12" s="179" t="s">
        <v>53</v>
      </c>
      <c r="AB12" s="180"/>
      <c r="AC12" s="168"/>
      <c r="AD12" s="179" t="s">
        <v>53</v>
      </c>
      <c r="AE12" s="180"/>
      <c r="AF12" s="168"/>
      <c r="AG12" s="183" t="s">
        <v>53</v>
      </c>
      <c r="AH12" s="183"/>
      <c r="AI12" s="168"/>
      <c r="AJ12" s="183" t="s">
        <v>53</v>
      </c>
      <c r="AK12" s="183"/>
      <c r="AL12" s="168"/>
      <c r="AM12" s="183"/>
      <c r="AN12" s="183"/>
      <c r="AO12" s="168"/>
      <c r="AP12" s="183" t="s">
        <v>53</v>
      </c>
      <c r="AQ12" s="180"/>
      <c r="AR12" s="168"/>
      <c r="AS12" s="183" t="s">
        <v>53</v>
      </c>
      <c r="AT12" s="183"/>
      <c r="AU12" s="168"/>
      <c r="AV12" s="183" t="s">
        <v>53</v>
      </c>
      <c r="AW12" s="180"/>
      <c r="AX12" s="168"/>
      <c r="AY12" s="183" t="s">
        <v>53</v>
      </c>
      <c r="AZ12" s="183"/>
      <c r="BA12" s="176"/>
      <c r="BB12" s="179" t="s">
        <v>53</v>
      </c>
      <c r="BC12" s="180"/>
    </row>
    <row r="13" spans="1:55">
      <c r="A13" s="128" t="s">
        <v>70</v>
      </c>
      <c r="B13" s="168"/>
      <c r="C13" s="30" t="s">
        <v>79</v>
      </c>
      <c r="D13" s="137"/>
      <c r="E13" s="168"/>
      <c r="F13" s="118" t="s">
        <v>82</v>
      </c>
      <c r="G13" s="137"/>
      <c r="H13" s="168"/>
      <c r="I13" s="134" t="s">
        <v>159</v>
      </c>
      <c r="J13" s="137"/>
      <c r="K13" s="168"/>
      <c r="L13" s="134" t="s">
        <v>161</v>
      </c>
      <c r="M13" s="137"/>
      <c r="N13" s="168"/>
      <c r="O13" s="120" t="s">
        <v>169</v>
      </c>
      <c r="P13" s="137"/>
      <c r="Q13" s="168"/>
      <c r="R13" s="124"/>
      <c r="S13" s="137"/>
      <c r="T13" s="168"/>
      <c r="U13" s="124"/>
      <c r="V13" s="137"/>
      <c r="W13" s="168"/>
      <c r="X13" s="125"/>
      <c r="Y13" s="137"/>
      <c r="Z13" s="168"/>
      <c r="AA13" s="134" t="s">
        <v>178</v>
      </c>
      <c r="AB13" s="137"/>
      <c r="AC13" s="168"/>
      <c r="AD13" s="134" t="s">
        <v>179</v>
      </c>
      <c r="AE13" s="137"/>
      <c r="AF13" s="168"/>
      <c r="AG13" s="150" t="s">
        <v>184</v>
      </c>
      <c r="AH13" s="137"/>
      <c r="AI13" s="168"/>
      <c r="AJ13" s="131"/>
      <c r="AK13" s="137"/>
      <c r="AL13" s="168"/>
      <c r="AM13" s="120"/>
      <c r="AN13" s="137"/>
      <c r="AO13" s="168"/>
      <c r="AP13" s="30"/>
      <c r="AQ13" s="137"/>
      <c r="AR13" s="168"/>
      <c r="AS13" s="30"/>
      <c r="AT13" s="137"/>
      <c r="AU13" s="168"/>
      <c r="AV13" s="30"/>
      <c r="AW13" s="137"/>
      <c r="AX13" s="168"/>
      <c r="AY13" s="131"/>
      <c r="AZ13" s="137"/>
      <c r="BA13" s="176"/>
      <c r="BB13" s="118"/>
      <c r="BC13" s="137"/>
    </row>
    <row r="14" spans="1:55">
      <c r="A14" s="128" t="s">
        <v>71</v>
      </c>
      <c r="B14" s="168"/>
      <c r="C14" s="120" t="s">
        <v>154</v>
      </c>
      <c r="D14" s="138"/>
      <c r="E14" s="168"/>
      <c r="F14" s="118" t="s">
        <v>83</v>
      </c>
      <c r="G14" s="138"/>
      <c r="H14" s="168"/>
      <c r="I14" s="134" t="s">
        <v>161</v>
      </c>
      <c r="J14" s="138"/>
      <c r="K14" s="168"/>
      <c r="L14" s="134" t="s">
        <v>162</v>
      </c>
      <c r="M14" s="138"/>
      <c r="N14" s="168"/>
      <c r="O14" s="120" t="s">
        <v>169</v>
      </c>
      <c r="P14" s="138"/>
      <c r="Q14" s="168"/>
      <c r="R14" s="118"/>
      <c r="S14" s="138"/>
      <c r="T14" s="168"/>
      <c r="U14" s="134" t="s">
        <v>170</v>
      </c>
      <c r="V14" s="138"/>
      <c r="W14" s="168"/>
      <c r="X14" s="120" t="s">
        <v>171</v>
      </c>
      <c r="Y14" s="138"/>
      <c r="Z14" s="168"/>
      <c r="AA14" s="134" t="s">
        <v>179</v>
      </c>
      <c r="AB14" s="138"/>
      <c r="AC14" s="168"/>
      <c r="AD14" s="134" t="s">
        <v>178</v>
      </c>
      <c r="AE14" s="138"/>
      <c r="AF14" s="168"/>
      <c r="AG14" s="148" t="s">
        <v>185</v>
      </c>
      <c r="AH14" s="138"/>
      <c r="AI14" s="168"/>
      <c r="AJ14" s="148" t="s">
        <v>186</v>
      </c>
      <c r="AK14" s="138"/>
      <c r="AL14" s="168"/>
      <c r="AM14" s="30"/>
      <c r="AN14" s="138"/>
      <c r="AO14" s="168"/>
      <c r="AP14" s="30"/>
      <c r="AQ14" s="138"/>
      <c r="AR14" s="168"/>
      <c r="AS14" s="30"/>
      <c r="AT14" s="138"/>
      <c r="AU14" s="168"/>
      <c r="AV14" s="30"/>
      <c r="AW14" s="138"/>
      <c r="AX14" s="168"/>
      <c r="AY14" s="132"/>
      <c r="AZ14" s="138"/>
      <c r="BA14" s="176"/>
      <c r="BB14" s="118"/>
      <c r="BC14" s="138"/>
    </row>
    <row r="15" spans="1:55">
      <c r="A15" s="128" t="s">
        <v>72</v>
      </c>
      <c r="B15" s="168"/>
      <c r="C15" s="120" t="s">
        <v>154</v>
      </c>
      <c r="D15" s="138"/>
      <c r="E15" s="168"/>
      <c r="F15" s="118" t="s">
        <v>84</v>
      </c>
      <c r="G15" s="138"/>
      <c r="H15" s="168"/>
      <c r="I15" s="134" t="s">
        <v>160</v>
      </c>
      <c r="J15" s="138"/>
      <c r="K15" s="168"/>
      <c r="L15" s="134" t="s">
        <v>163</v>
      </c>
      <c r="M15" s="138"/>
      <c r="N15" s="168"/>
      <c r="O15" s="145" t="s">
        <v>169</v>
      </c>
      <c r="P15" s="138"/>
      <c r="Q15" s="168"/>
      <c r="R15" s="118"/>
      <c r="S15" s="138"/>
      <c r="T15" s="168"/>
      <c r="U15" s="134" t="s">
        <v>170</v>
      </c>
      <c r="V15" s="138"/>
      <c r="W15" s="168"/>
      <c r="X15" s="120" t="s">
        <v>171</v>
      </c>
      <c r="Y15" s="138"/>
      <c r="Z15" s="168"/>
      <c r="AA15" s="134" t="s">
        <v>180</v>
      </c>
      <c r="AB15" s="138"/>
      <c r="AC15" s="168"/>
      <c r="AD15" s="134" t="s">
        <v>179</v>
      </c>
      <c r="AE15" s="138"/>
      <c r="AF15" s="168"/>
      <c r="AG15" s="148" t="s">
        <v>184</v>
      </c>
      <c r="AH15" s="138"/>
      <c r="AI15" s="168"/>
      <c r="AJ15" s="148" t="s">
        <v>187</v>
      </c>
      <c r="AK15" s="138"/>
      <c r="AL15" s="168"/>
      <c r="AM15" s="120"/>
      <c r="AN15" s="138"/>
      <c r="AO15" s="168"/>
      <c r="AP15" s="30"/>
      <c r="AQ15" s="138"/>
      <c r="AR15" s="168"/>
      <c r="AS15" s="120" t="s">
        <v>192</v>
      </c>
      <c r="AT15" s="138"/>
      <c r="AU15" s="168"/>
      <c r="AV15" s="30"/>
      <c r="AW15" s="138"/>
      <c r="AX15" s="168"/>
      <c r="AY15" s="132"/>
      <c r="AZ15" s="138"/>
      <c r="BA15" s="176"/>
      <c r="BB15" s="118"/>
      <c r="BC15" s="138"/>
    </row>
    <row r="16" spans="1:55">
      <c r="A16" s="128" t="s">
        <v>73</v>
      </c>
      <c r="B16" s="168"/>
      <c r="C16" s="30" t="s">
        <v>80</v>
      </c>
      <c r="D16" s="138"/>
      <c r="E16" s="168"/>
      <c r="F16" s="118" t="s">
        <v>85</v>
      </c>
      <c r="G16" s="138"/>
      <c r="H16" s="168"/>
      <c r="I16" s="134" t="s">
        <v>164</v>
      </c>
      <c r="J16" s="138"/>
      <c r="K16" s="168"/>
      <c r="L16" s="134" t="s">
        <v>165</v>
      </c>
      <c r="M16" s="138"/>
      <c r="N16" s="168"/>
      <c r="O16" s="30"/>
      <c r="P16" s="138"/>
      <c r="Q16" s="168"/>
      <c r="R16" s="118"/>
      <c r="S16" s="138"/>
      <c r="T16" s="168"/>
      <c r="U16" s="118"/>
      <c r="V16" s="138"/>
      <c r="W16" s="168"/>
      <c r="X16" s="30"/>
      <c r="Y16" s="138"/>
      <c r="Z16" s="168"/>
      <c r="AA16" s="134" t="s">
        <v>181</v>
      </c>
      <c r="AB16" s="138"/>
      <c r="AC16" s="168"/>
      <c r="AD16" s="134" t="s">
        <v>180</v>
      </c>
      <c r="AE16" s="138"/>
      <c r="AF16" s="168"/>
      <c r="AG16" s="132"/>
      <c r="AH16" s="138"/>
      <c r="AI16" s="168"/>
      <c r="AJ16" s="132"/>
      <c r="AK16" s="138"/>
      <c r="AL16" s="168"/>
      <c r="AM16" s="30"/>
      <c r="AN16" s="138"/>
      <c r="AO16" s="168"/>
      <c r="AP16" s="30"/>
      <c r="AQ16" s="138"/>
      <c r="AR16" s="168"/>
      <c r="AS16" s="30"/>
      <c r="AT16" s="138"/>
      <c r="AU16" s="168"/>
      <c r="AV16" s="30"/>
      <c r="AW16" s="138"/>
      <c r="AX16" s="168"/>
      <c r="AY16" s="132"/>
      <c r="AZ16" s="138"/>
      <c r="BA16" s="176"/>
      <c r="BB16" s="118"/>
      <c r="BC16" s="138"/>
    </row>
    <row r="17" spans="1:55">
      <c r="A17" s="128" t="s">
        <v>74</v>
      </c>
      <c r="B17" s="168"/>
      <c r="C17" s="120" t="s">
        <v>155</v>
      </c>
      <c r="D17" s="138"/>
      <c r="E17" s="168"/>
      <c r="F17" s="118" t="s">
        <v>86</v>
      </c>
      <c r="G17" s="138"/>
      <c r="H17" s="168"/>
      <c r="I17" s="134" t="s">
        <v>164</v>
      </c>
      <c r="J17" s="138"/>
      <c r="K17" s="168"/>
      <c r="L17" s="134" t="s">
        <v>159</v>
      </c>
      <c r="M17" s="138"/>
      <c r="N17" s="168"/>
      <c r="O17" s="30"/>
      <c r="P17" s="138"/>
      <c r="Q17" s="168"/>
      <c r="R17" s="118"/>
      <c r="S17" s="138"/>
      <c r="T17" s="168"/>
      <c r="U17" s="118"/>
      <c r="V17" s="138"/>
      <c r="W17" s="168"/>
      <c r="X17" s="30"/>
      <c r="Y17" s="138"/>
      <c r="Z17" s="168"/>
      <c r="AA17" s="134" t="s">
        <v>181</v>
      </c>
      <c r="AB17" s="138"/>
      <c r="AC17" s="168"/>
      <c r="AD17" s="118"/>
      <c r="AE17" s="138"/>
      <c r="AF17" s="168"/>
      <c r="AG17" s="132"/>
      <c r="AH17" s="138"/>
      <c r="AI17" s="168"/>
      <c r="AJ17" s="132"/>
      <c r="AK17" s="138"/>
      <c r="AL17" s="168"/>
      <c r="AM17" s="120" t="s">
        <v>190</v>
      </c>
      <c r="AN17" s="138"/>
      <c r="AO17" s="168"/>
      <c r="AP17" s="30"/>
      <c r="AQ17" s="138"/>
      <c r="AR17" s="168"/>
      <c r="AS17" s="120" t="s">
        <v>193</v>
      </c>
      <c r="AT17" s="138"/>
      <c r="AU17" s="168"/>
      <c r="AV17" s="30"/>
      <c r="AW17" s="138"/>
      <c r="AX17" s="168"/>
      <c r="AY17" s="132"/>
      <c r="AZ17" s="138"/>
      <c r="BA17" s="176"/>
      <c r="BB17" s="118"/>
      <c r="BC17" s="138"/>
    </row>
    <row r="18" spans="1:55">
      <c r="A18" s="128" t="s">
        <v>107</v>
      </c>
      <c r="B18" s="168"/>
      <c r="C18" s="30" t="s">
        <v>132</v>
      </c>
      <c r="D18" s="132"/>
      <c r="E18" s="168"/>
      <c r="F18" s="118" t="s">
        <v>133</v>
      </c>
      <c r="G18" s="132"/>
      <c r="H18" s="168"/>
      <c r="I18" s="134" t="s">
        <v>165</v>
      </c>
      <c r="J18" s="146" t="s">
        <v>161</v>
      </c>
      <c r="K18" s="168"/>
      <c r="L18" s="134" t="s">
        <v>162</v>
      </c>
      <c r="M18" s="148" t="s">
        <v>166</v>
      </c>
      <c r="N18" s="168"/>
      <c r="O18" s="30"/>
      <c r="P18" s="132"/>
      <c r="Q18" s="168"/>
      <c r="R18" s="118"/>
      <c r="S18" s="132"/>
      <c r="T18" s="168"/>
      <c r="U18" s="118"/>
      <c r="V18" s="132"/>
      <c r="W18" s="168"/>
      <c r="X18" s="30"/>
      <c r="Y18" s="132"/>
      <c r="Z18" s="168"/>
      <c r="AA18" s="134" t="s">
        <v>179</v>
      </c>
      <c r="AB18" s="148" t="s">
        <v>180</v>
      </c>
      <c r="AC18" s="168"/>
      <c r="AD18" s="134" t="s">
        <v>182</v>
      </c>
      <c r="AE18" s="148" t="s">
        <v>178</v>
      </c>
      <c r="AF18" s="168"/>
      <c r="AG18" s="148" t="s">
        <v>186</v>
      </c>
      <c r="AH18" s="148" t="s">
        <v>185</v>
      </c>
      <c r="AI18" s="168"/>
      <c r="AJ18" s="148" t="s">
        <v>187</v>
      </c>
      <c r="AK18" s="148" t="s">
        <v>184</v>
      </c>
      <c r="AL18" s="168"/>
      <c r="AM18" s="30"/>
      <c r="AN18" s="132"/>
      <c r="AO18" s="168"/>
      <c r="AP18" s="30"/>
      <c r="AQ18" s="132"/>
      <c r="AR18" s="168"/>
      <c r="AS18" s="30"/>
      <c r="AT18" s="132"/>
      <c r="AU18" s="168"/>
      <c r="AV18" s="30"/>
      <c r="AW18" s="132"/>
      <c r="AX18" s="168"/>
      <c r="AY18" s="132"/>
      <c r="AZ18" s="132"/>
      <c r="BA18" s="176"/>
      <c r="BB18" s="118"/>
      <c r="BC18" s="132"/>
    </row>
    <row r="19" spans="1:55" ht="13.5" thickBot="1">
      <c r="A19" s="129" t="s">
        <v>119</v>
      </c>
      <c r="B19" s="169"/>
      <c r="C19" s="122" t="s">
        <v>108</v>
      </c>
      <c r="D19" s="144"/>
      <c r="E19" s="169"/>
      <c r="F19" s="121" t="s">
        <v>109</v>
      </c>
      <c r="G19" s="144"/>
      <c r="H19" s="169"/>
      <c r="I19" s="135" t="s">
        <v>115</v>
      </c>
      <c r="J19" s="147"/>
      <c r="K19" s="169"/>
      <c r="L19" s="121"/>
      <c r="M19" s="144"/>
      <c r="N19" s="169"/>
      <c r="O19" s="122"/>
      <c r="P19" s="144"/>
      <c r="Q19" s="169"/>
      <c r="R19" s="121"/>
      <c r="S19" s="144"/>
      <c r="T19" s="169"/>
      <c r="U19" s="121"/>
      <c r="V19" s="144"/>
      <c r="W19" s="169"/>
      <c r="X19" s="122"/>
      <c r="Y19" s="144"/>
      <c r="Z19" s="169"/>
      <c r="AA19" s="121"/>
      <c r="AB19" s="144"/>
      <c r="AC19" s="169"/>
      <c r="AD19" s="121"/>
      <c r="AE19" s="144"/>
      <c r="AF19" s="169"/>
      <c r="AG19" s="133"/>
      <c r="AH19" s="144"/>
      <c r="AI19" s="169"/>
      <c r="AJ19" s="133"/>
      <c r="AK19" s="144"/>
      <c r="AL19" s="169"/>
      <c r="AM19" s="122"/>
      <c r="AN19" s="144"/>
      <c r="AO19" s="169"/>
      <c r="AP19" s="122"/>
      <c r="AQ19" s="144"/>
      <c r="AR19" s="169"/>
      <c r="AS19" s="122"/>
      <c r="AT19" s="144"/>
      <c r="AU19" s="169"/>
      <c r="AV19" s="122"/>
      <c r="AW19" s="144"/>
      <c r="AX19" s="169"/>
      <c r="AY19" s="133"/>
      <c r="AZ19" s="144"/>
      <c r="BA19" s="177"/>
      <c r="BB19" s="121"/>
      <c r="BC19" s="144"/>
    </row>
  </sheetData>
  <mergeCells count="98">
    <mergeCell ref="BA2:BB2"/>
    <mergeCell ref="AL2:AM2"/>
    <mergeCell ref="AR2:AS2"/>
    <mergeCell ref="AU2:AV2"/>
    <mergeCell ref="AF2:AG2"/>
    <mergeCell ref="AI2:AJ2"/>
    <mergeCell ref="AX2:AY2"/>
    <mergeCell ref="N2:O2"/>
    <mergeCell ref="Q2:R2"/>
    <mergeCell ref="T1:Y1"/>
    <mergeCell ref="Z4:Z19"/>
    <mergeCell ref="AO2:AP2"/>
    <mergeCell ref="T2:U2"/>
    <mergeCell ref="W2:X2"/>
    <mergeCell ref="Z2:AA2"/>
    <mergeCell ref="AC2:AD2"/>
    <mergeCell ref="Z1:AE1"/>
    <mergeCell ref="O3:P3"/>
    <mergeCell ref="R3:S3"/>
    <mergeCell ref="U3:V3"/>
    <mergeCell ref="R12:S12"/>
    <mergeCell ref="U12:V12"/>
    <mergeCell ref="X3:Y3"/>
    <mergeCell ref="B2:C2"/>
    <mergeCell ref="E2:F2"/>
    <mergeCell ref="B1:F1"/>
    <mergeCell ref="H1:L1"/>
    <mergeCell ref="H2:I2"/>
    <mergeCell ref="K2:L2"/>
    <mergeCell ref="B4:B19"/>
    <mergeCell ref="N4:N19"/>
    <mergeCell ref="Q4:Q19"/>
    <mergeCell ref="F11:G11"/>
    <mergeCell ref="I11:J11"/>
    <mergeCell ref="L11:M11"/>
    <mergeCell ref="O12:P12"/>
    <mergeCell ref="K4:K19"/>
    <mergeCell ref="H4:H19"/>
    <mergeCell ref="E4:E19"/>
    <mergeCell ref="I3:J3"/>
    <mergeCell ref="F3:G3"/>
    <mergeCell ref="F12:G12"/>
    <mergeCell ref="I12:J12"/>
    <mergeCell ref="L12:M12"/>
    <mergeCell ref="X12:Y12"/>
    <mergeCell ref="AA3:AB3"/>
    <mergeCell ref="AA12:AB12"/>
    <mergeCell ref="AD3:AE3"/>
    <mergeCell ref="AD12:AE12"/>
    <mergeCell ref="AG3:AH3"/>
    <mergeCell ref="AG12:AH12"/>
    <mergeCell ref="AD11:AE11"/>
    <mergeCell ref="AG11:AH11"/>
    <mergeCell ref="AC4:AC19"/>
    <mergeCell ref="AF4:AF19"/>
    <mergeCell ref="AV11:AW11"/>
    <mergeCell ref="AY11:AZ11"/>
    <mergeCell ref="AJ3:AK3"/>
    <mergeCell ref="AM3:AN3"/>
    <mergeCell ref="AJ12:AK12"/>
    <mergeCell ref="AM12:AN12"/>
    <mergeCell ref="AP3:AQ3"/>
    <mergeCell ref="AP12:AQ12"/>
    <mergeCell ref="AJ11:AK11"/>
    <mergeCell ref="AM11:AN11"/>
    <mergeCell ref="AP11:AQ11"/>
    <mergeCell ref="BB3:BC3"/>
    <mergeCell ref="L3:M3"/>
    <mergeCell ref="C3:D3"/>
    <mergeCell ref="C12:D12"/>
    <mergeCell ref="O11:P11"/>
    <mergeCell ref="R11:S11"/>
    <mergeCell ref="U11:V11"/>
    <mergeCell ref="X11:Y11"/>
    <mergeCell ref="AA11:AB11"/>
    <mergeCell ref="AS3:AT3"/>
    <mergeCell ref="AS12:AT12"/>
    <mergeCell ref="AV3:AW3"/>
    <mergeCell ref="AV12:AW12"/>
    <mergeCell ref="AY3:AZ3"/>
    <mergeCell ref="AY12:AZ12"/>
    <mergeCell ref="AS11:AT11"/>
    <mergeCell ref="AI4:AI19"/>
    <mergeCell ref="AF1:AK1"/>
    <mergeCell ref="W4:W19"/>
    <mergeCell ref="N1:S1"/>
    <mergeCell ref="BA4:BA19"/>
    <mergeCell ref="AR1:AW1"/>
    <mergeCell ref="AU4:AU19"/>
    <mergeCell ref="AX1:BC1"/>
    <mergeCell ref="AX4:AX19"/>
    <mergeCell ref="AR4:AR19"/>
    <mergeCell ref="AO4:AO19"/>
    <mergeCell ref="AL1:AQ1"/>
    <mergeCell ref="BB11:BC11"/>
    <mergeCell ref="T4:T19"/>
    <mergeCell ref="AL4:AL19"/>
    <mergeCell ref="BB12:BC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Match 3 Timetable</vt:lpstr>
      <vt:lpstr>Track Events</vt:lpstr>
      <vt:lpstr>Field Events</vt:lpstr>
      <vt:lpstr>Points</vt:lpstr>
      <vt:lpstr>Lookup</vt:lpstr>
      <vt:lpstr>Teams</vt:lpstr>
      <vt:lpstr>Declarations</vt:lpstr>
      <vt:lpstr>'Match 3 Timetable'!_GoBack</vt:lpstr>
      <vt:lpstr>'Field Events'!Print_Area</vt:lpstr>
      <vt:lpstr>'Match 3 Timetable'!Print_Area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</dc:creator>
  <cp:lastModifiedBy>Margaret</cp:lastModifiedBy>
  <cp:lastPrinted>2015-05-01T16:21:36Z</cp:lastPrinted>
  <dcterms:created xsi:type="dcterms:W3CDTF">2012-04-04T20:04:32Z</dcterms:created>
  <dcterms:modified xsi:type="dcterms:W3CDTF">2019-06-23T18:14:57Z</dcterms:modified>
</cp:coreProperties>
</file>